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/>
  <mc:AlternateContent xmlns:mc="http://schemas.openxmlformats.org/markup-compatibility/2006">
    <mc:Choice Requires="x15">
      <x15ac:absPath xmlns:x15ac="http://schemas.microsoft.com/office/spreadsheetml/2010/11/ac" url="E:\документы и материалы с исправлениями 2022-2024\16 Реестр расх.обязательств\"/>
    </mc:Choice>
  </mc:AlternateContent>
  <xr:revisionPtr revIDLastSave="0" documentId="13_ncr:1_{27F62BA0-FD4E-4948-8D68-7C62180C148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МО" sheetId="2" r:id="rId1"/>
  </sheets>
  <definedNames>
    <definedName name="_xlnm._FilterDatabase" localSheetId="0" hidden="1">МО!$A$20:$BR$293</definedName>
    <definedName name="_xlnm.Print_Titles" localSheetId="0">МО!$19:$19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N43" i="2" l="1"/>
  <c r="BI43" i="2"/>
  <c r="BD43" i="2"/>
  <c r="AY43" i="2"/>
  <c r="AP43" i="2"/>
  <c r="AO43" i="2"/>
  <c r="AO44" i="2"/>
  <c r="AP44" i="2"/>
  <c r="AY44" i="2"/>
  <c r="BD44" i="2"/>
  <c r="BI44" i="2"/>
  <c r="BN44" i="2"/>
  <c r="BM129" i="2"/>
  <c r="BF23" i="2" l="1"/>
  <c r="BF126" i="2"/>
  <c r="BF129" i="2"/>
  <c r="BF153" i="2"/>
  <c r="BF152" i="2" s="1"/>
  <c r="BF160" i="2"/>
  <c r="BF159" i="2"/>
  <c r="BF158" i="2" s="1"/>
  <c r="BF173" i="2" s="1"/>
  <c r="BH23" i="2"/>
  <c r="BD23" i="2" s="1"/>
  <c r="BH126" i="2"/>
  <c r="BH153" i="2"/>
  <c r="BH152" i="2" s="1"/>
  <c r="BH129" i="2"/>
  <c r="BH160" i="2"/>
  <c r="BH159" i="2" s="1"/>
  <c r="BH158" i="2" s="1"/>
  <c r="BH173" i="2" s="1"/>
  <c r="BE23" i="2"/>
  <c r="BE126" i="2"/>
  <c r="BE129" i="2"/>
  <c r="BE153" i="2"/>
  <c r="BE152" i="2"/>
  <c r="BE160" i="2"/>
  <c r="BE159" i="2"/>
  <c r="BE158" i="2" s="1"/>
  <c r="BG23" i="2"/>
  <c r="BG126" i="2"/>
  <c r="BG129" i="2"/>
  <c r="BG153" i="2"/>
  <c r="BG152" i="2" s="1"/>
  <c r="BG160" i="2"/>
  <c r="BG159" i="2"/>
  <c r="BG158" i="2" s="1"/>
  <c r="BG173" i="2" s="1"/>
  <c r="BJ23" i="2"/>
  <c r="BJ22" i="2" s="1"/>
  <c r="BJ126" i="2"/>
  <c r="BJ129" i="2"/>
  <c r="BJ153" i="2"/>
  <c r="BJ152" i="2" s="1"/>
  <c r="BJ160" i="2"/>
  <c r="BK23" i="2"/>
  <c r="BK126" i="2"/>
  <c r="BK22" i="2"/>
  <c r="BK129" i="2"/>
  <c r="BK153" i="2"/>
  <c r="BK152" i="2" s="1"/>
  <c r="BK160" i="2"/>
  <c r="BK159" i="2" s="1"/>
  <c r="BK158" i="2" s="1"/>
  <c r="BK173" i="2" s="1"/>
  <c r="BL23" i="2"/>
  <c r="BL22" i="2" s="1"/>
  <c r="BL126" i="2"/>
  <c r="BL129" i="2"/>
  <c r="BI129" i="2" s="1"/>
  <c r="BL153" i="2"/>
  <c r="BL152" i="2" s="1"/>
  <c r="BL160" i="2"/>
  <c r="BL159" i="2" s="1"/>
  <c r="BL158" i="2" s="1"/>
  <c r="BL173" i="2" s="1"/>
  <c r="BM23" i="2"/>
  <c r="BM22" i="2" s="1"/>
  <c r="BM126" i="2"/>
  <c r="BI126" i="2" s="1"/>
  <c r="BM153" i="2"/>
  <c r="BM152" i="2" s="1"/>
  <c r="BM160" i="2"/>
  <c r="BM159" i="2" s="1"/>
  <c r="BM158" i="2" s="1"/>
  <c r="BN35" i="2"/>
  <c r="BI35" i="2"/>
  <c r="BD35" i="2"/>
  <c r="AY35" i="2"/>
  <c r="AP35" i="2"/>
  <c r="AO35" i="2"/>
  <c r="BN170" i="2"/>
  <c r="BI170" i="2"/>
  <c r="BD170" i="2"/>
  <c r="AY170" i="2"/>
  <c r="AP170" i="2"/>
  <c r="AO170" i="2"/>
  <c r="BN42" i="2"/>
  <c r="BI42" i="2"/>
  <c r="BD42" i="2"/>
  <c r="AY42" i="2"/>
  <c r="AP42" i="2"/>
  <c r="AO42" i="2"/>
  <c r="BC23" i="2"/>
  <c r="BC22" i="2" s="1"/>
  <c r="BC129" i="2"/>
  <c r="AX160" i="2"/>
  <c r="BC160" i="2"/>
  <c r="BC159" i="2" s="1"/>
  <c r="BN95" i="2"/>
  <c r="BI95" i="2"/>
  <c r="BD95" i="2"/>
  <c r="AY95" i="2"/>
  <c r="AP95" i="2"/>
  <c r="AO95" i="2"/>
  <c r="BN138" i="2"/>
  <c r="BI138" i="2"/>
  <c r="BD138" i="2"/>
  <c r="AY138" i="2"/>
  <c r="AP138" i="2"/>
  <c r="AO138" i="2"/>
  <c r="BN118" i="2"/>
  <c r="BI118" i="2"/>
  <c r="BD118" i="2"/>
  <c r="AY118" i="2"/>
  <c r="AP118" i="2"/>
  <c r="AO118" i="2"/>
  <c r="BN75" i="2"/>
  <c r="BI75" i="2"/>
  <c r="BD75" i="2"/>
  <c r="AY75" i="2"/>
  <c r="AP75" i="2"/>
  <c r="AO75" i="2"/>
  <c r="AP150" i="2"/>
  <c r="AV160" i="2"/>
  <c r="AV159" i="2" s="1"/>
  <c r="AV158" i="2" s="1"/>
  <c r="AV173" i="2" s="1"/>
  <c r="AV176" i="2"/>
  <c r="AV211" i="2"/>
  <c r="AV242" i="2"/>
  <c r="AV245" i="2"/>
  <c r="AR245" i="2"/>
  <c r="AT245" i="2"/>
  <c r="AX245" i="2"/>
  <c r="AP245" i="2"/>
  <c r="AV265" i="2"/>
  <c r="AV268" i="2"/>
  <c r="AV264" i="2" s="1"/>
  <c r="AV272" i="2"/>
  <c r="AV271" i="2" s="1"/>
  <c r="AV281" i="2"/>
  <c r="AV280" i="2" s="1"/>
  <c r="AV279" i="2" s="1"/>
  <c r="AV174" i="2" s="1"/>
  <c r="AV153" i="2"/>
  <c r="AV152" i="2" s="1"/>
  <c r="AV129" i="2"/>
  <c r="AV126" i="2"/>
  <c r="AX129" i="2"/>
  <c r="AW129" i="2"/>
  <c r="BN124" i="2"/>
  <c r="BI124" i="2"/>
  <c r="BD124" i="2"/>
  <c r="AY124" i="2"/>
  <c r="AP124" i="2"/>
  <c r="AO124" i="2"/>
  <c r="BN169" i="2"/>
  <c r="BI169" i="2"/>
  <c r="BD169" i="2"/>
  <c r="AY169" i="2"/>
  <c r="AP169" i="2"/>
  <c r="AO169" i="2"/>
  <c r="BN147" i="2"/>
  <c r="BI147" i="2"/>
  <c r="BD147" i="2"/>
  <c r="AY147" i="2"/>
  <c r="AP147" i="2"/>
  <c r="AO147" i="2"/>
  <c r="BN145" i="2"/>
  <c r="BI145" i="2"/>
  <c r="BD145" i="2"/>
  <c r="AY145" i="2"/>
  <c r="AP145" i="2"/>
  <c r="AO145" i="2"/>
  <c r="BN144" i="2"/>
  <c r="BI144" i="2"/>
  <c r="BD144" i="2"/>
  <c r="AY144" i="2"/>
  <c r="AP144" i="2"/>
  <c r="AO144" i="2"/>
  <c r="BN121" i="2"/>
  <c r="BI121" i="2"/>
  <c r="BD121" i="2"/>
  <c r="AY121" i="2"/>
  <c r="AP121" i="2"/>
  <c r="AO121" i="2"/>
  <c r="BN106" i="2"/>
  <c r="BI106" i="2"/>
  <c r="BD106" i="2"/>
  <c r="AY106" i="2"/>
  <c r="AP106" i="2"/>
  <c r="AO106" i="2"/>
  <c r="BN105" i="2"/>
  <c r="BI105" i="2"/>
  <c r="BD105" i="2"/>
  <c r="AY105" i="2"/>
  <c r="AP105" i="2"/>
  <c r="AO105" i="2"/>
  <c r="BN123" i="2"/>
  <c r="BI123" i="2"/>
  <c r="BD123" i="2"/>
  <c r="AY123" i="2"/>
  <c r="AP123" i="2"/>
  <c r="AO123" i="2"/>
  <c r="BN120" i="2"/>
  <c r="BI120" i="2"/>
  <c r="BD120" i="2"/>
  <c r="AY120" i="2"/>
  <c r="AP120" i="2"/>
  <c r="AO120" i="2"/>
  <c r="BN122" i="2"/>
  <c r="BI122" i="2"/>
  <c r="BD122" i="2"/>
  <c r="AY122" i="2"/>
  <c r="AP122" i="2"/>
  <c r="AO122" i="2"/>
  <c r="BN117" i="2"/>
  <c r="BI117" i="2"/>
  <c r="BD117" i="2"/>
  <c r="AY117" i="2"/>
  <c r="AP117" i="2"/>
  <c r="AO117" i="2"/>
  <c r="AW160" i="2"/>
  <c r="AW159" i="2" s="1"/>
  <c r="AW158" i="2" s="1"/>
  <c r="AW173" i="2" s="1"/>
  <c r="AW153" i="2"/>
  <c r="AW152" i="2" s="1"/>
  <c r="AW126" i="2"/>
  <c r="AW23" i="2"/>
  <c r="AS160" i="2"/>
  <c r="AS159" i="2" s="1"/>
  <c r="AS158" i="2" s="1"/>
  <c r="AS173" i="2" s="1"/>
  <c r="AS153" i="2"/>
  <c r="AS152" i="2" s="1"/>
  <c r="AS129" i="2"/>
  <c r="AS126" i="2"/>
  <c r="AS23" i="2"/>
  <c r="AS22" i="2" s="1"/>
  <c r="BN65" i="2"/>
  <c r="BI65" i="2"/>
  <c r="BD65" i="2"/>
  <c r="AY65" i="2"/>
  <c r="AP65" i="2"/>
  <c r="AO65" i="2"/>
  <c r="AO66" i="2"/>
  <c r="AP66" i="2"/>
  <c r="AY66" i="2"/>
  <c r="BD66" i="2"/>
  <c r="BI66" i="2"/>
  <c r="BN66" i="2"/>
  <c r="BN142" i="2"/>
  <c r="BI142" i="2"/>
  <c r="BD142" i="2"/>
  <c r="AY142" i="2"/>
  <c r="AP142" i="2"/>
  <c r="AO142" i="2"/>
  <c r="AX23" i="2"/>
  <c r="AX159" i="2"/>
  <c r="AX158" i="2" s="1"/>
  <c r="AX173" i="2" s="1"/>
  <c r="AX153" i="2"/>
  <c r="AX152" i="2" s="1"/>
  <c r="AX126" i="2"/>
  <c r="AV23" i="2"/>
  <c r="AV22" i="2" s="1"/>
  <c r="AT160" i="2"/>
  <c r="AT159" i="2"/>
  <c r="AT158" i="2" s="1"/>
  <c r="AT173" i="2" s="1"/>
  <c r="AT153" i="2"/>
  <c r="AT152" i="2"/>
  <c r="AT129" i="2"/>
  <c r="AT126" i="2"/>
  <c r="AT23" i="2"/>
  <c r="AT22" i="2" s="1"/>
  <c r="BM173" i="2"/>
  <c r="BI149" i="2"/>
  <c r="BI339" i="2" s="1"/>
  <c r="BI171" i="2"/>
  <c r="BI168" i="2"/>
  <c r="BI167" i="2"/>
  <c r="BI166" i="2"/>
  <c r="BI165" i="2"/>
  <c r="BI164" i="2"/>
  <c r="BI329" i="2" s="1"/>
  <c r="BI163" i="2"/>
  <c r="BI162" i="2"/>
  <c r="BI161" i="2"/>
  <c r="BI157" i="2"/>
  <c r="BI156" i="2"/>
  <c r="BI155" i="2"/>
  <c r="BI154" i="2"/>
  <c r="BI151" i="2"/>
  <c r="BI150" i="2"/>
  <c r="BI301" i="2" s="1"/>
  <c r="BI148" i="2"/>
  <c r="BI146" i="2"/>
  <c r="BI143" i="2"/>
  <c r="BI141" i="2"/>
  <c r="BI140" i="2"/>
  <c r="BI139" i="2"/>
  <c r="BI137" i="2"/>
  <c r="BI136" i="2"/>
  <c r="BI135" i="2"/>
  <c r="BI134" i="2"/>
  <c r="BI133" i="2"/>
  <c r="BI132" i="2"/>
  <c r="BI299" i="2" s="1"/>
  <c r="BI131" i="2"/>
  <c r="BI130" i="2"/>
  <c r="BI128" i="2"/>
  <c r="BI127" i="2"/>
  <c r="BI125" i="2"/>
  <c r="BI319" i="2"/>
  <c r="BI119" i="2"/>
  <c r="BI116" i="2"/>
  <c r="BI115" i="2"/>
  <c r="BI114" i="2"/>
  <c r="BI113" i="2"/>
  <c r="BI112" i="2"/>
  <c r="BI111" i="2"/>
  <c r="BI110" i="2"/>
  <c r="BI109" i="2"/>
  <c r="BI108" i="2"/>
  <c r="BI107" i="2"/>
  <c r="BI104" i="2"/>
  <c r="BI103" i="2"/>
  <c r="BI102" i="2"/>
  <c r="BI101" i="2"/>
  <c r="BI100" i="2"/>
  <c r="BI99" i="2"/>
  <c r="BI98" i="2"/>
  <c r="BI97" i="2"/>
  <c r="BI96" i="2"/>
  <c r="BI94" i="2"/>
  <c r="BI93" i="2"/>
  <c r="BI92" i="2"/>
  <c r="BI91" i="2"/>
  <c r="BI90" i="2"/>
  <c r="BI89" i="2"/>
  <c r="BI88" i="2"/>
  <c r="BI87" i="2"/>
  <c r="BI86" i="2"/>
  <c r="BI85" i="2"/>
  <c r="BI84" i="2"/>
  <c r="BI83" i="2"/>
  <c r="BI82" i="2"/>
  <c r="BI81" i="2"/>
  <c r="BI337" i="2" s="1"/>
  <c r="BI80" i="2"/>
  <c r="BI79" i="2"/>
  <c r="BI78" i="2"/>
  <c r="BI77" i="2"/>
  <c r="BI76" i="2"/>
  <c r="BI74" i="2"/>
  <c r="BI73" i="2"/>
  <c r="BI70" i="2"/>
  <c r="BI69" i="2"/>
  <c r="BI68" i="2"/>
  <c r="BI67" i="2"/>
  <c r="BI64" i="2"/>
  <c r="BI63" i="2"/>
  <c r="BI62" i="2"/>
  <c r="BI61" i="2"/>
  <c r="BI60" i="2"/>
  <c r="BI59" i="2"/>
  <c r="BI58" i="2"/>
  <c r="BI57" i="2"/>
  <c r="BI56" i="2"/>
  <c r="BI55" i="2"/>
  <c r="BI54" i="2"/>
  <c r="BI53" i="2"/>
  <c r="BI52" i="2"/>
  <c r="BI51" i="2"/>
  <c r="BI50" i="2"/>
  <c r="BI317" i="2" s="1"/>
  <c r="BI49" i="2"/>
  <c r="BI48" i="2"/>
  <c r="BI47" i="2"/>
  <c r="BI46" i="2"/>
  <c r="BI327" i="2" s="1"/>
  <c r="BI45" i="2"/>
  <c r="BI41" i="2"/>
  <c r="BI40" i="2"/>
  <c r="BI39" i="2"/>
  <c r="BI38" i="2"/>
  <c r="BI37" i="2"/>
  <c r="BI36" i="2"/>
  <c r="BI34" i="2"/>
  <c r="BI33" i="2"/>
  <c r="BI32" i="2"/>
  <c r="BI31" i="2"/>
  <c r="BI30" i="2"/>
  <c r="BI29" i="2"/>
  <c r="BI28" i="2"/>
  <c r="BI27" i="2"/>
  <c r="BI26" i="2"/>
  <c r="BI25" i="2"/>
  <c r="BI24" i="2"/>
  <c r="BD149" i="2"/>
  <c r="BD171" i="2"/>
  <c r="BD168" i="2"/>
  <c r="BD167" i="2"/>
  <c r="BD166" i="2"/>
  <c r="BD165" i="2"/>
  <c r="BD164" i="2"/>
  <c r="BD329" i="2" s="1"/>
  <c r="BD163" i="2"/>
  <c r="BD157" i="2"/>
  <c r="BD156" i="2"/>
  <c r="BD335" i="2" s="1"/>
  <c r="BD155" i="2"/>
  <c r="BD154" i="2"/>
  <c r="BD151" i="2"/>
  <c r="BD150" i="2"/>
  <c r="BD148" i="2"/>
  <c r="BD146" i="2"/>
  <c r="BD143" i="2"/>
  <c r="BD141" i="2"/>
  <c r="BD140" i="2"/>
  <c r="BD139" i="2"/>
  <c r="BD137" i="2"/>
  <c r="BD136" i="2"/>
  <c r="BD135" i="2"/>
  <c r="BD134" i="2"/>
  <c r="BD133" i="2"/>
  <c r="BD132" i="2"/>
  <c r="BD130" i="2"/>
  <c r="BD128" i="2"/>
  <c r="BD127" i="2"/>
  <c r="BD125" i="2"/>
  <c r="BD119" i="2"/>
  <c r="BD116" i="2"/>
  <c r="BD309" i="2"/>
  <c r="BD115" i="2"/>
  <c r="BD114" i="2"/>
  <c r="BD113" i="2"/>
  <c r="BD112" i="2"/>
  <c r="BD111" i="2"/>
  <c r="BD110" i="2"/>
  <c r="BD109" i="2"/>
  <c r="BD108" i="2"/>
  <c r="BD107" i="2"/>
  <c r="BD104" i="2"/>
  <c r="BD103" i="2"/>
  <c r="BD102" i="2"/>
  <c r="BD101" i="2"/>
  <c r="BD100" i="2"/>
  <c r="BD99" i="2"/>
  <c r="BD98" i="2"/>
  <c r="BD97" i="2"/>
  <c r="BD96" i="2"/>
  <c r="BD94" i="2"/>
  <c r="BD93" i="2"/>
  <c r="BD92" i="2"/>
  <c r="BD91" i="2"/>
  <c r="BD90" i="2"/>
  <c r="BD89" i="2"/>
  <c r="BD88" i="2"/>
  <c r="BD87" i="2"/>
  <c r="BD86" i="2"/>
  <c r="BD85" i="2"/>
  <c r="BD84" i="2"/>
  <c r="BD83" i="2"/>
  <c r="BD82" i="2"/>
  <c r="BD81" i="2"/>
  <c r="BD337" i="2" s="1"/>
  <c r="BD80" i="2"/>
  <c r="BD79" i="2"/>
  <c r="BD78" i="2"/>
  <c r="BD77" i="2"/>
  <c r="BD76" i="2"/>
  <c r="BD74" i="2"/>
  <c r="BD73" i="2"/>
  <c r="BD70" i="2"/>
  <c r="BD69" i="2"/>
  <c r="BD68" i="2"/>
  <c r="BD67" i="2"/>
  <c r="BD64" i="2"/>
  <c r="BD63" i="2"/>
  <c r="BD62" i="2"/>
  <c r="BD61" i="2"/>
  <c r="BD60" i="2"/>
  <c r="BD321" i="2" s="1"/>
  <c r="BD59" i="2"/>
  <c r="BD58" i="2"/>
  <c r="BD57" i="2"/>
  <c r="BD56" i="2"/>
  <c r="BD55" i="2"/>
  <c r="BD54" i="2"/>
  <c r="BD53" i="2"/>
  <c r="BD52" i="2"/>
  <c r="BD51" i="2"/>
  <c r="BD50" i="2"/>
  <c r="BD49" i="2"/>
  <c r="BD48" i="2"/>
  <c r="BD47" i="2"/>
  <c r="BD46" i="2"/>
  <c r="BD45" i="2"/>
  <c r="BD41" i="2"/>
  <c r="BD40" i="2"/>
  <c r="BD39" i="2"/>
  <c r="BD38" i="2"/>
  <c r="BD37" i="2"/>
  <c r="BD36" i="2"/>
  <c r="BD34" i="2"/>
  <c r="BD33" i="2"/>
  <c r="BD32" i="2"/>
  <c r="BD31" i="2"/>
  <c r="BD30" i="2"/>
  <c r="BD29" i="2"/>
  <c r="BD28" i="2"/>
  <c r="BD27" i="2"/>
  <c r="BD26" i="2"/>
  <c r="BD25" i="2"/>
  <c r="BD24" i="2"/>
  <c r="BD303" i="2" s="1"/>
  <c r="BC158" i="2"/>
  <c r="BC173" i="2" s="1"/>
  <c r="BB160" i="2"/>
  <c r="BB159" i="2" s="1"/>
  <c r="BB158" i="2"/>
  <c r="BB173" i="2" s="1"/>
  <c r="BA160" i="2"/>
  <c r="BA159" i="2" s="1"/>
  <c r="BA158" i="2" s="1"/>
  <c r="BA173" i="2" s="1"/>
  <c r="AZ160" i="2"/>
  <c r="AY149" i="2"/>
  <c r="AY339" i="2" s="1"/>
  <c r="AY171" i="2"/>
  <c r="AY168" i="2"/>
  <c r="AY167" i="2"/>
  <c r="AY166" i="2"/>
  <c r="AY165" i="2"/>
  <c r="AY164" i="2"/>
  <c r="AY329" i="2" s="1"/>
  <c r="AY163" i="2"/>
  <c r="AY162" i="2"/>
  <c r="AY161" i="2"/>
  <c r="AY157" i="2"/>
  <c r="AY156" i="2"/>
  <c r="AY155" i="2"/>
  <c r="AY335" i="2" s="1"/>
  <c r="AY154" i="2"/>
  <c r="BC153" i="2"/>
  <c r="BC152" i="2"/>
  <c r="BB153" i="2"/>
  <c r="BB152" i="2" s="1"/>
  <c r="BA153" i="2"/>
  <c r="BA152" i="2" s="1"/>
  <c r="AZ153" i="2"/>
  <c r="AZ152" i="2" s="1"/>
  <c r="AY151" i="2"/>
  <c r="AY301" i="2" s="1"/>
  <c r="AY150" i="2"/>
  <c r="AY148" i="2"/>
  <c r="AY146" i="2"/>
  <c r="AY143" i="2"/>
  <c r="AY141" i="2"/>
  <c r="AY140" i="2"/>
  <c r="AY139" i="2"/>
  <c r="AY137" i="2"/>
  <c r="AY136" i="2"/>
  <c r="AY135" i="2"/>
  <c r="AY134" i="2"/>
  <c r="AY133" i="2"/>
  <c r="AY132" i="2"/>
  <c r="AY131" i="2"/>
  <c r="AY130" i="2"/>
  <c r="BB129" i="2"/>
  <c r="BA129" i="2"/>
  <c r="AZ129" i="2"/>
  <c r="AY128" i="2"/>
  <c r="AY127" i="2"/>
  <c r="AY331" i="2" s="1"/>
  <c r="BC126" i="2"/>
  <c r="BB126" i="2"/>
  <c r="BA126" i="2"/>
  <c r="AZ126" i="2"/>
  <c r="AY126" i="2" s="1"/>
  <c r="AY125" i="2"/>
  <c r="AY319" i="2" s="1"/>
  <c r="AY119" i="2"/>
  <c r="AY116" i="2"/>
  <c r="AY309" i="2" s="1"/>
  <c r="AY115" i="2"/>
  <c r="AY114" i="2"/>
  <c r="AY113" i="2"/>
  <c r="AY112" i="2"/>
  <c r="AY111" i="2"/>
  <c r="AY110" i="2"/>
  <c r="AY109" i="2"/>
  <c r="AY108" i="2"/>
  <c r="AY107" i="2"/>
  <c r="AY104" i="2"/>
  <c r="AY103" i="2"/>
  <c r="AY102" i="2"/>
  <c r="AY101" i="2"/>
  <c r="AY100" i="2"/>
  <c r="AY99" i="2"/>
  <c r="AY98" i="2"/>
  <c r="AY97" i="2"/>
  <c r="AY96" i="2"/>
  <c r="AY94" i="2"/>
  <c r="AY93" i="2"/>
  <c r="AY92" i="2"/>
  <c r="AY91" i="2"/>
  <c r="AY90" i="2"/>
  <c r="AY89" i="2"/>
  <c r="AY88" i="2"/>
  <c r="AY87" i="2"/>
  <c r="AY86" i="2"/>
  <c r="AY85" i="2"/>
  <c r="AY84" i="2"/>
  <c r="AY83" i="2"/>
  <c r="AY81" i="2"/>
  <c r="AY80" i="2"/>
  <c r="AY337" i="2"/>
  <c r="AY79" i="2"/>
  <c r="AY78" i="2"/>
  <c r="AY77" i="2"/>
  <c r="AY76" i="2"/>
  <c r="AY74" i="2"/>
  <c r="AY73" i="2"/>
  <c r="AY72" i="2"/>
  <c r="AY71" i="2"/>
  <c r="AY70" i="2"/>
  <c r="AY69" i="2"/>
  <c r="AY68" i="2"/>
  <c r="AY67" i="2"/>
  <c r="AY64" i="2"/>
  <c r="AY63" i="2"/>
  <c r="AY62" i="2"/>
  <c r="AY61" i="2"/>
  <c r="AY60" i="2"/>
  <c r="AY321" i="2" s="1"/>
  <c r="AY59" i="2"/>
  <c r="AY58" i="2"/>
  <c r="AY57" i="2"/>
  <c r="AY56" i="2"/>
  <c r="AY55" i="2"/>
  <c r="AY54" i="2"/>
  <c r="AY53" i="2"/>
  <c r="AY52" i="2"/>
  <c r="AY51" i="2"/>
  <c r="AY50" i="2"/>
  <c r="AY49" i="2"/>
  <c r="AY48" i="2"/>
  <c r="AY47" i="2"/>
  <c r="AY46" i="2"/>
  <c r="AY45" i="2"/>
  <c r="AY41" i="2"/>
  <c r="AY40" i="2"/>
  <c r="AY39" i="2"/>
  <c r="AY38" i="2"/>
  <c r="AY37" i="2"/>
  <c r="AY36" i="2"/>
  <c r="AY34" i="2"/>
  <c r="AY33" i="2"/>
  <c r="AY32" i="2"/>
  <c r="AY31" i="2"/>
  <c r="AY30" i="2"/>
  <c r="AY29" i="2"/>
  <c r="AY28" i="2"/>
  <c r="AY27" i="2"/>
  <c r="AY26" i="2"/>
  <c r="AY25" i="2"/>
  <c r="AY24" i="2"/>
  <c r="AY303" i="2" s="1"/>
  <c r="BB23" i="2"/>
  <c r="BB22" i="2" s="1"/>
  <c r="AZ23" i="2"/>
  <c r="AZ22" i="2" s="1"/>
  <c r="BN171" i="2"/>
  <c r="BN37" i="2"/>
  <c r="AP37" i="2"/>
  <c r="AO37" i="2"/>
  <c r="AQ299" i="2"/>
  <c r="AR299" i="2"/>
  <c r="AS299" i="2"/>
  <c r="AT299" i="2"/>
  <c r="AU299" i="2"/>
  <c r="AV299" i="2"/>
  <c r="AW299" i="2"/>
  <c r="AX299" i="2"/>
  <c r="AZ299" i="2"/>
  <c r="BA299" i="2"/>
  <c r="BB299" i="2"/>
  <c r="BC299" i="2"/>
  <c r="BE299" i="2"/>
  <c r="BF299" i="2"/>
  <c r="BG299" i="2"/>
  <c r="BH299" i="2"/>
  <c r="BJ299" i="2"/>
  <c r="BK299" i="2"/>
  <c r="BL299" i="2"/>
  <c r="BM299" i="2"/>
  <c r="BN130" i="2"/>
  <c r="BN132" i="2"/>
  <c r="BN133" i="2"/>
  <c r="BN135" i="2"/>
  <c r="BN136" i="2"/>
  <c r="BN137" i="2"/>
  <c r="BN139" i="2"/>
  <c r="BN140" i="2"/>
  <c r="BN141" i="2"/>
  <c r="BN143" i="2"/>
  <c r="BN146" i="2"/>
  <c r="BN148" i="2"/>
  <c r="BN131" i="2"/>
  <c r="BN134" i="2"/>
  <c r="BO299" i="2"/>
  <c r="BP299" i="2"/>
  <c r="BQ299" i="2"/>
  <c r="BR299" i="2"/>
  <c r="AQ305" i="2"/>
  <c r="AR305" i="2"/>
  <c r="AS305" i="2"/>
  <c r="AT305" i="2"/>
  <c r="AU305" i="2"/>
  <c r="AV305" i="2"/>
  <c r="AW305" i="2"/>
  <c r="AX305" i="2"/>
  <c r="AZ305" i="2"/>
  <c r="BA305" i="2"/>
  <c r="BB305" i="2"/>
  <c r="BC305" i="2"/>
  <c r="BE305" i="2"/>
  <c r="BF305" i="2"/>
  <c r="BG305" i="2"/>
  <c r="BH305" i="2"/>
  <c r="BJ305" i="2"/>
  <c r="BK305" i="2"/>
  <c r="BL305" i="2"/>
  <c r="BM305" i="2"/>
  <c r="BN168" i="2"/>
  <c r="BN166" i="2"/>
  <c r="BN165" i="2"/>
  <c r="BN162" i="2"/>
  <c r="BN161" i="2"/>
  <c r="BN25" i="2"/>
  <c r="BO305" i="2"/>
  <c r="BP305" i="2"/>
  <c r="BQ305" i="2"/>
  <c r="BR305" i="2"/>
  <c r="AQ309" i="2"/>
  <c r="AR309" i="2"/>
  <c r="AS309" i="2"/>
  <c r="AT309" i="2"/>
  <c r="AU309" i="2"/>
  <c r="AV309" i="2"/>
  <c r="AW309" i="2"/>
  <c r="AX309" i="2"/>
  <c r="AZ309" i="2"/>
  <c r="BA309" i="2"/>
  <c r="BB309" i="2"/>
  <c r="BC309" i="2"/>
  <c r="BE309" i="2"/>
  <c r="BF309" i="2"/>
  <c r="BG309" i="2"/>
  <c r="BH309" i="2"/>
  <c r="BJ309" i="2"/>
  <c r="BK309" i="2"/>
  <c r="BL309" i="2"/>
  <c r="BM309" i="2"/>
  <c r="BN119" i="2"/>
  <c r="BN116" i="2"/>
  <c r="BN309" i="2" s="1"/>
  <c r="BO309" i="2"/>
  <c r="BP309" i="2"/>
  <c r="BQ309" i="2"/>
  <c r="BR309" i="2"/>
  <c r="AQ317" i="2"/>
  <c r="AR317" i="2"/>
  <c r="AS317" i="2"/>
  <c r="AT317" i="2"/>
  <c r="AU317" i="2"/>
  <c r="AV317" i="2"/>
  <c r="AW317" i="2"/>
  <c r="AX317" i="2"/>
  <c r="AZ317" i="2"/>
  <c r="BA317" i="2"/>
  <c r="BB317" i="2"/>
  <c r="BC317" i="2"/>
  <c r="BE317" i="2"/>
  <c r="BF317" i="2"/>
  <c r="BG317" i="2"/>
  <c r="BH317" i="2"/>
  <c r="BJ317" i="2"/>
  <c r="BK317" i="2"/>
  <c r="BL317" i="2"/>
  <c r="BM317" i="2"/>
  <c r="BN47" i="2"/>
  <c r="BN48" i="2"/>
  <c r="BN49" i="2"/>
  <c r="BN50" i="2"/>
  <c r="BN51" i="2"/>
  <c r="BN52" i="2"/>
  <c r="BN53" i="2"/>
  <c r="BN54" i="2"/>
  <c r="BN55" i="2"/>
  <c r="BN56" i="2"/>
  <c r="BN57" i="2"/>
  <c r="BN58" i="2"/>
  <c r="BN59" i="2"/>
  <c r="BO317" i="2"/>
  <c r="BP317" i="2"/>
  <c r="BQ317" i="2"/>
  <c r="BR317" i="2"/>
  <c r="AQ319" i="2"/>
  <c r="AR319" i="2"/>
  <c r="AS319" i="2"/>
  <c r="AT319" i="2"/>
  <c r="AU319" i="2"/>
  <c r="AV319" i="2"/>
  <c r="AW319" i="2"/>
  <c r="AX319" i="2"/>
  <c r="AZ319" i="2"/>
  <c r="BA319" i="2"/>
  <c r="BB319" i="2"/>
  <c r="BC319" i="2"/>
  <c r="BD319" i="2"/>
  <c r="BE319" i="2"/>
  <c r="BF319" i="2"/>
  <c r="BG319" i="2"/>
  <c r="BH319" i="2"/>
  <c r="BJ319" i="2"/>
  <c r="BK319" i="2"/>
  <c r="BL319" i="2"/>
  <c r="BM319" i="2"/>
  <c r="BN125" i="2"/>
  <c r="BN319" i="2" s="1"/>
  <c r="BO319" i="2"/>
  <c r="BP319" i="2"/>
  <c r="BQ319" i="2"/>
  <c r="BR319" i="2"/>
  <c r="AQ321" i="2"/>
  <c r="AR321" i="2"/>
  <c r="AS321" i="2"/>
  <c r="AT321" i="2"/>
  <c r="AU321" i="2"/>
  <c r="AV321" i="2"/>
  <c r="AW321" i="2"/>
  <c r="AX321" i="2"/>
  <c r="AZ321" i="2"/>
  <c r="BA321" i="2"/>
  <c r="BB321" i="2"/>
  <c r="BC321" i="2"/>
  <c r="BE321" i="2"/>
  <c r="BF321" i="2"/>
  <c r="BG321" i="2"/>
  <c r="BH321" i="2"/>
  <c r="BJ321" i="2"/>
  <c r="BK321" i="2"/>
  <c r="BL321" i="2"/>
  <c r="BM321" i="2"/>
  <c r="BN60" i="2"/>
  <c r="BN61" i="2"/>
  <c r="BN62" i="2"/>
  <c r="BN63" i="2"/>
  <c r="BO321" i="2"/>
  <c r="BP321" i="2"/>
  <c r="BQ321" i="2"/>
  <c r="BR321" i="2"/>
  <c r="AQ323" i="2"/>
  <c r="AR323" i="2"/>
  <c r="AS323" i="2"/>
  <c r="AT323" i="2"/>
  <c r="AU323" i="2"/>
  <c r="AV323" i="2"/>
  <c r="AW323" i="2"/>
  <c r="AX323" i="2"/>
  <c r="AZ323" i="2"/>
  <c r="BA323" i="2"/>
  <c r="BB323" i="2"/>
  <c r="BC323" i="2"/>
  <c r="BE323" i="2"/>
  <c r="BF323" i="2"/>
  <c r="BG323" i="2"/>
  <c r="BH323" i="2"/>
  <c r="BJ323" i="2"/>
  <c r="BK323" i="2"/>
  <c r="BL323" i="2"/>
  <c r="BM323" i="2"/>
  <c r="BN28" i="2"/>
  <c r="BN29" i="2"/>
  <c r="BN30" i="2"/>
  <c r="BN323" i="2" s="1"/>
  <c r="BN31" i="2"/>
  <c r="BN32" i="2"/>
  <c r="BN33" i="2"/>
  <c r="BN34" i="2"/>
  <c r="BN36" i="2"/>
  <c r="BO323" i="2"/>
  <c r="BP323" i="2"/>
  <c r="BQ323" i="2"/>
  <c r="BR323" i="2"/>
  <c r="AQ325" i="2"/>
  <c r="AR325" i="2"/>
  <c r="AS325" i="2"/>
  <c r="AT325" i="2"/>
  <c r="AU325" i="2"/>
  <c r="AV325" i="2"/>
  <c r="AW325" i="2"/>
  <c r="AX325" i="2"/>
  <c r="AZ325" i="2"/>
  <c r="BB325" i="2"/>
  <c r="BC325" i="2"/>
  <c r="BE325" i="2"/>
  <c r="BF325" i="2"/>
  <c r="BG325" i="2"/>
  <c r="BH325" i="2"/>
  <c r="BJ325" i="2"/>
  <c r="BK325" i="2"/>
  <c r="BL325" i="2"/>
  <c r="BM325" i="2"/>
  <c r="BN38" i="2"/>
  <c r="BN39" i="2"/>
  <c r="BN40" i="2"/>
  <c r="BN82" i="2"/>
  <c r="BN83" i="2"/>
  <c r="BN84" i="2"/>
  <c r="BN85" i="2"/>
  <c r="BN86" i="2"/>
  <c r="BN87" i="2"/>
  <c r="BN89" i="2"/>
  <c r="BN91" i="2"/>
  <c r="BN92" i="2"/>
  <c r="BN93" i="2"/>
  <c r="BN94" i="2"/>
  <c r="BN96" i="2"/>
  <c r="BN97" i="2"/>
  <c r="BN98" i="2"/>
  <c r="BN99" i="2"/>
  <c r="BN100" i="2"/>
  <c r="BN101" i="2"/>
  <c r="BN102" i="2"/>
  <c r="BN103" i="2"/>
  <c r="BN104" i="2"/>
  <c r="BN108" i="2"/>
  <c r="BN109" i="2"/>
  <c r="BN110" i="2"/>
  <c r="BN111" i="2"/>
  <c r="BN112" i="2"/>
  <c r="BN114" i="2"/>
  <c r="BN41" i="2"/>
  <c r="BN88" i="2"/>
  <c r="BN113" i="2"/>
  <c r="BN90" i="2"/>
  <c r="BN115" i="2"/>
  <c r="BO325" i="2"/>
  <c r="BP325" i="2"/>
  <c r="BQ325" i="2"/>
  <c r="BR325" i="2"/>
  <c r="AQ327" i="2"/>
  <c r="AR327" i="2"/>
  <c r="AS327" i="2"/>
  <c r="AT327" i="2"/>
  <c r="AU327" i="2"/>
  <c r="AV327" i="2"/>
  <c r="AW327" i="2"/>
  <c r="AX327" i="2"/>
  <c r="AZ327" i="2"/>
  <c r="BA327" i="2"/>
  <c r="BB327" i="2"/>
  <c r="BC327" i="2"/>
  <c r="BE327" i="2"/>
  <c r="BF327" i="2"/>
  <c r="BG327" i="2"/>
  <c r="BH327" i="2"/>
  <c r="BJ327" i="2"/>
  <c r="BK327" i="2"/>
  <c r="BL327" i="2"/>
  <c r="BM327" i="2"/>
  <c r="BN46" i="2"/>
  <c r="BN45" i="2"/>
  <c r="BO327" i="2"/>
  <c r="BP327" i="2"/>
  <c r="BQ327" i="2"/>
  <c r="BR327" i="2"/>
  <c r="AQ329" i="2"/>
  <c r="AR329" i="2"/>
  <c r="AS329" i="2"/>
  <c r="AT329" i="2"/>
  <c r="AU329" i="2"/>
  <c r="AV329" i="2"/>
  <c r="AW329" i="2"/>
  <c r="AX329" i="2"/>
  <c r="AZ329" i="2"/>
  <c r="BA329" i="2"/>
  <c r="BB329" i="2"/>
  <c r="BC329" i="2"/>
  <c r="BE329" i="2"/>
  <c r="BF329" i="2"/>
  <c r="BG329" i="2"/>
  <c r="BH329" i="2"/>
  <c r="BJ329" i="2"/>
  <c r="BK329" i="2"/>
  <c r="BL329" i="2"/>
  <c r="BM329" i="2"/>
  <c r="BN164" i="2"/>
  <c r="BN329" i="2" s="1"/>
  <c r="BO329" i="2"/>
  <c r="BP329" i="2"/>
  <c r="BQ329" i="2"/>
  <c r="BR329" i="2"/>
  <c r="AQ331" i="2"/>
  <c r="AR331" i="2"/>
  <c r="AS331" i="2"/>
  <c r="AT331" i="2"/>
  <c r="AU331" i="2"/>
  <c r="AV331" i="2"/>
  <c r="AW331" i="2"/>
  <c r="AX331" i="2"/>
  <c r="AZ331" i="2"/>
  <c r="BA331" i="2"/>
  <c r="BB331" i="2"/>
  <c r="BC331" i="2"/>
  <c r="BE331" i="2"/>
  <c r="BF331" i="2"/>
  <c r="BG331" i="2"/>
  <c r="BH331" i="2"/>
  <c r="BJ331" i="2"/>
  <c r="BK331" i="2"/>
  <c r="BL331" i="2"/>
  <c r="BM331" i="2"/>
  <c r="BN167" i="2"/>
  <c r="BN127" i="2"/>
  <c r="BN79" i="2"/>
  <c r="BN77" i="2"/>
  <c r="BN74" i="2"/>
  <c r="BN73" i="2"/>
  <c r="BN70" i="2"/>
  <c r="BN69" i="2"/>
  <c r="BN68" i="2"/>
  <c r="BN67" i="2"/>
  <c r="BN64" i="2"/>
  <c r="BN78" i="2"/>
  <c r="BN331" i="2" s="1"/>
  <c r="BO331" i="2"/>
  <c r="BP331" i="2"/>
  <c r="BQ331" i="2"/>
  <c r="BR331" i="2"/>
  <c r="AQ333" i="2"/>
  <c r="AR333" i="2"/>
  <c r="AS333" i="2"/>
  <c r="AT333" i="2"/>
  <c r="AU333" i="2"/>
  <c r="AV333" i="2"/>
  <c r="AW333" i="2"/>
  <c r="AX333" i="2"/>
  <c r="AZ333" i="2"/>
  <c r="BA333" i="2"/>
  <c r="BB333" i="2"/>
  <c r="BC333" i="2"/>
  <c r="BE333" i="2"/>
  <c r="BF333" i="2"/>
  <c r="BG333" i="2"/>
  <c r="BH333" i="2"/>
  <c r="BJ333" i="2"/>
  <c r="BK333" i="2"/>
  <c r="BL333" i="2"/>
  <c r="BM333" i="2"/>
  <c r="BN154" i="2"/>
  <c r="BO333" i="2"/>
  <c r="BP333" i="2"/>
  <c r="BQ333" i="2"/>
  <c r="BR333" i="2"/>
  <c r="AQ335" i="2"/>
  <c r="AR335" i="2"/>
  <c r="AS335" i="2"/>
  <c r="AT335" i="2"/>
  <c r="AU335" i="2"/>
  <c r="AV335" i="2"/>
  <c r="AW335" i="2"/>
  <c r="AX335" i="2"/>
  <c r="AZ335" i="2"/>
  <c r="BA335" i="2"/>
  <c r="BB335" i="2"/>
  <c r="BC335" i="2"/>
  <c r="BE335" i="2"/>
  <c r="BF335" i="2"/>
  <c r="BG335" i="2"/>
  <c r="BH335" i="2"/>
  <c r="BJ335" i="2"/>
  <c r="BK335" i="2"/>
  <c r="BL335" i="2"/>
  <c r="BM335" i="2"/>
  <c r="BN155" i="2"/>
  <c r="BN156" i="2"/>
  <c r="BN157" i="2"/>
  <c r="BO335" i="2"/>
  <c r="BP335" i="2"/>
  <c r="BQ335" i="2"/>
  <c r="BR335" i="2"/>
  <c r="AQ337" i="2"/>
  <c r="AR337" i="2"/>
  <c r="AS337" i="2"/>
  <c r="AT337" i="2"/>
  <c r="AU337" i="2"/>
  <c r="AV337" i="2"/>
  <c r="AW337" i="2"/>
  <c r="AX337" i="2"/>
  <c r="AZ337" i="2"/>
  <c r="BA337" i="2"/>
  <c r="BB337" i="2"/>
  <c r="BC337" i="2"/>
  <c r="BE337" i="2"/>
  <c r="BF337" i="2"/>
  <c r="BG337" i="2"/>
  <c r="BH337" i="2"/>
  <c r="BJ337" i="2"/>
  <c r="BK337" i="2"/>
  <c r="BL337" i="2"/>
  <c r="BM337" i="2"/>
  <c r="BN80" i="2"/>
  <c r="BN81" i="2"/>
  <c r="BO337" i="2"/>
  <c r="BP337" i="2"/>
  <c r="BQ337" i="2"/>
  <c r="BR337" i="2"/>
  <c r="AQ339" i="2"/>
  <c r="AR339" i="2"/>
  <c r="AS339" i="2"/>
  <c r="AT339" i="2"/>
  <c r="AU339" i="2"/>
  <c r="AV339" i="2"/>
  <c r="AW339" i="2"/>
  <c r="AX339" i="2"/>
  <c r="AZ339" i="2"/>
  <c r="BA339" i="2"/>
  <c r="BB339" i="2"/>
  <c r="BC339" i="2"/>
  <c r="BD339" i="2"/>
  <c r="BE339" i="2"/>
  <c r="BF339" i="2"/>
  <c r="BG339" i="2"/>
  <c r="BH339" i="2"/>
  <c r="BJ339" i="2"/>
  <c r="BK339" i="2"/>
  <c r="BL339" i="2"/>
  <c r="BM339" i="2"/>
  <c r="BN149" i="2"/>
  <c r="BN339" i="2" s="1"/>
  <c r="BO339" i="2"/>
  <c r="BP339" i="2"/>
  <c r="BQ339" i="2"/>
  <c r="BR339" i="2"/>
  <c r="AO164" i="2"/>
  <c r="AO329" i="2" s="1"/>
  <c r="AP164" i="2"/>
  <c r="AP329" i="2" s="1"/>
  <c r="AO38" i="2"/>
  <c r="AO39" i="2"/>
  <c r="AO40" i="2"/>
  <c r="AO82" i="2"/>
  <c r="AO83" i="2"/>
  <c r="AO84" i="2"/>
  <c r="AO85" i="2"/>
  <c r="AO86" i="2"/>
  <c r="AO87" i="2"/>
  <c r="AO89" i="2"/>
  <c r="AO91" i="2"/>
  <c r="AO92" i="2"/>
  <c r="AO93" i="2"/>
  <c r="AO94" i="2"/>
  <c r="AO96" i="2"/>
  <c r="AO97" i="2"/>
  <c r="AO98" i="2"/>
  <c r="AO99" i="2"/>
  <c r="AO100" i="2"/>
  <c r="AO101" i="2"/>
  <c r="AO102" i="2"/>
  <c r="AO103" i="2"/>
  <c r="AO104" i="2"/>
  <c r="AO107" i="2"/>
  <c r="AO108" i="2"/>
  <c r="AO109" i="2"/>
  <c r="AO110" i="2"/>
  <c r="AO111" i="2"/>
  <c r="AO112" i="2"/>
  <c r="AO114" i="2"/>
  <c r="AO41" i="2"/>
  <c r="AO88" i="2"/>
  <c r="AO113" i="2"/>
  <c r="AO90" i="2"/>
  <c r="AO115" i="2"/>
  <c r="AP38" i="2"/>
  <c r="AP39" i="2"/>
  <c r="AP40" i="2"/>
  <c r="AP82" i="2"/>
  <c r="AP83" i="2"/>
  <c r="AP84" i="2"/>
  <c r="AP85" i="2"/>
  <c r="AP86" i="2"/>
  <c r="AP87" i="2"/>
  <c r="AP89" i="2"/>
  <c r="AP91" i="2"/>
  <c r="AP92" i="2"/>
  <c r="AP93" i="2"/>
  <c r="AP94" i="2"/>
  <c r="AP96" i="2"/>
  <c r="AP97" i="2"/>
  <c r="AP98" i="2"/>
  <c r="AP99" i="2"/>
  <c r="AP100" i="2"/>
  <c r="AP101" i="2"/>
  <c r="AP102" i="2"/>
  <c r="AP103" i="2"/>
  <c r="AP104" i="2"/>
  <c r="AP107" i="2"/>
  <c r="AP108" i="2"/>
  <c r="AP109" i="2"/>
  <c r="AP110" i="2"/>
  <c r="AP111" i="2"/>
  <c r="AP112" i="2"/>
  <c r="AP114" i="2"/>
  <c r="AP41" i="2"/>
  <c r="AP88" i="2"/>
  <c r="AP113" i="2"/>
  <c r="AP90" i="2"/>
  <c r="AP115" i="2"/>
  <c r="AO163" i="2"/>
  <c r="AP163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O46" i="2"/>
  <c r="AO45" i="2"/>
  <c r="AO167" i="2"/>
  <c r="AO127" i="2"/>
  <c r="AO79" i="2"/>
  <c r="AO331" i="2" s="1"/>
  <c r="AO77" i="2"/>
  <c r="AO74" i="2"/>
  <c r="AO73" i="2"/>
  <c r="AO70" i="2"/>
  <c r="AO69" i="2"/>
  <c r="AO68" i="2"/>
  <c r="AO67" i="2"/>
  <c r="AO64" i="2"/>
  <c r="AO78" i="2"/>
  <c r="AP167" i="2"/>
  <c r="AP127" i="2"/>
  <c r="AP79" i="2"/>
  <c r="AP77" i="2"/>
  <c r="AP74" i="2"/>
  <c r="AP73" i="2"/>
  <c r="AP70" i="2"/>
  <c r="AP69" i="2"/>
  <c r="AP68" i="2"/>
  <c r="AP67" i="2"/>
  <c r="AP64" i="2"/>
  <c r="AP78" i="2"/>
  <c r="AO28" i="2"/>
  <c r="AO29" i="2"/>
  <c r="AO30" i="2"/>
  <c r="AO31" i="2"/>
  <c r="AO32" i="2"/>
  <c r="AO33" i="2"/>
  <c r="AO34" i="2"/>
  <c r="AO36" i="2"/>
  <c r="AO130" i="2"/>
  <c r="AO132" i="2"/>
  <c r="AO133" i="2"/>
  <c r="AO135" i="2"/>
  <c r="AO136" i="2"/>
  <c r="AO137" i="2"/>
  <c r="AO139" i="2"/>
  <c r="AO140" i="2"/>
  <c r="AO141" i="2"/>
  <c r="AO143" i="2"/>
  <c r="AO146" i="2"/>
  <c r="AO148" i="2"/>
  <c r="AO131" i="2"/>
  <c r="AO134" i="2"/>
  <c r="AP130" i="2"/>
  <c r="AP299" i="2" s="1"/>
  <c r="AP132" i="2"/>
  <c r="AP133" i="2"/>
  <c r="AP135" i="2"/>
  <c r="AP136" i="2"/>
  <c r="AP137" i="2"/>
  <c r="AP139" i="2"/>
  <c r="AP140" i="2"/>
  <c r="AP141" i="2"/>
  <c r="AP143" i="2"/>
  <c r="AP146" i="2"/>
  <c r="AP148" i="2"/>
  <c r="AP131" i="2"/>
  <c r="AP134" i="2"/>
  <c r="BR160" i="2"/>
  <c r="BR159" i="2" s="1"/>
  <c r="BR158" i="2" s="1"/>
  <c r="BR173" i="2" s="1"/>
  <c r="BR153" i="2"/>
  <c r="BR152" i="2" s="1"/>
  <c r="BR129" i="2"/>
  <c r="BR126" i="2"/>
  <c r="BR23" i="2"/>
  <c r="BO153" i="2"/>
  <c r="BP153" i="2"/>
  <c r="BQ153" i="2"/>
  <c r="BQ152" i="2" s="1"/>
  <c r="AP157" i="2"/>
  <c r="AO157" i="2"/>
  <c r="BN76" i="2"/>
  <c r="AP76" i="2"/>
  <c r="AO76" i="2"/>
  <c r="BN27" i="2"/>
  <c r="AP27" i="2"/>
  <c r="AO27" i="2"/>
  <c r="BN26" i="2"/>
  <c r="AP26" i="2"/>
  <c r="AO26" i="2"/>
  <c r="AQ390" i="2"/>
  <c r="AR390" i="2"/>
  <c r="AS390" i="2"/>
  <c r="AT390" i="2"/>
  <c r="AU390" i="2"/>
  <c r="AV390" i="2"/>
  <c r="AW390" i="2"/>
  <c r="AX390" i="2"/>
  <c r="AZ390" i="2"/>
  <c r="BA390" i="2"/>
  <c r="BB390" i="2"/>
  <c r="BC390" i="2"/>
  <c r="BE390" i="2"/>
  <c r="BF390" i="2"/>
  <c r="BG390" i="2"/>
  <c r="BH390" i="2"/>
  <c r="BJ390" i="2"/>
  <c r="BK390" i="2"/>
  <c r="BL390" i="2"/>
  <c r="BM390" i="2"/>
  <c r="BO390" i="2"/>
  <c r="BP390" i="2"/>
  <c r="BQ390" i="2"/>
  <c r="BR390" i="2"/>
  <c r="AQ388" i="2"/>
  <c r="AR388" i="2"/>
  <c r="AS388" i="2"/>
  <c r="AT388" i="2"/>
  <c r="AU388" i="2"/>
  <c r="AV388" i="2"/>
  <c r="AW388" i="2"/>
  <c r="AX388" i="2"/>
  <c r="AZ388" i="2"/>
  <c r="BA388" i="2"/>
  <c r="BB388" i="2"/>
  <c r="BC388" i="2"/>
  <c r="BE388" i="2"/>
  <c r="BF388" i="2"/>
  <c r="BG388" i="2"/>
  <c r="BH388" i="2"/>
  <c r="BJ388" i="2"/>
  <c r="BK388" i="2"/>
  <c r="BL388" i="2"/>
  <c r="BM388" i="2"/>
  <c r="BO388" i="2"/>
  <c r="BP388" i="2"/>
  <c r="BQ388" i="2"/>
  <c r="BR388" i="2"/>
  <c r="AQ386" i="2"/>
  <c r="AR386" i="2"/>
  <c r="AS386" i="2"/>
  <c r="AT386" i="2"/>
  <c r="AU386" i="2"/>
  <c r="AV386" i="2"/>
  <c r="AW386" i="2"/>
  <c r="AX386" i="2"/>
  <c r="AZ386" i="2"/>
  <c r="BA386" i="2"/>
  <c r="BB386" i="2"/>
  <c r="BC386" i="2"/>
  <c r="BE386" i="2"/>
  <c r="BF386" i="2"/>
  <c r="BG386" i="2"/>
  <c r="BH386" i="2"/>
  <c r="BJ386" i="2"/>
  <c r="BK386" i="2"/>
  <c r="BL386" i="2"/>
  <c r="BM386" i="2"/>
  <c r="BO386" i="2"/>
  <c r="BP386" i="2"/>
  <c r="BQ386" i="2"/>
  <c r="BR386" i="2"/>
  <c r="AQ384" i="2"/>
  <c r="AR384" i="2"/>
  <c r="AS384" i="2"/>
  <c r="AT384" i="2"/>
  <c r="AU384" i="2"/>
  <c r="AV384" i="2"/>
  <c r="AW384" i="2"/>
  <c r="AX384" i="2"/>
  <c r="AZ384" i="2"/>
  <c r="BA384" i="2"/>
  <c r="BB384" i="2"/>
  <c r="BC384" i="2"/>
  <c r="BE384" i="2"/>
  <c r="BF384" i="2"/>
  <c r="BG384" i="2"/>
  <c r="BH384" i="2"/>
  <c r="BJ384" i="2"/>
  <c r="BK384" i="2"/>
  <c r="BL384" i="2"/>
  <c r="BM384" i="2"/>
  <c r="BO384" i="2"/>
  <c r="BP384" i="2"/>
  <c r="BQ384" i="2"/>
  <c r="BR384" i="2"/>
  <c r="AQ382" i="2"/>
  <c r="AR382" i="2"/>
  <c r="AS382" i="2"/>
  <c r="AT382" i="2"/>
  <c r="AU382" i="2"/>
  <c r="AV382" i="2"/>
  <c r="AW382" i="2"/>
  <c r="AX382" i="2"/>
  <c r="AZ382" i="2"/>
  <c r="BA382" i="2"/>
  <c r="BB382" i="2"/>
  <c r="BC382" i="2"/>
  <c r="BE382" i="2"/>
  <c r="BF382" i="2"/>
  <c r="BG382" i="2"/>
  <c r="BH382" i="2"/>
  <c r="BJ382" i="2"/>
  <c r="BK382" i="2"/>
  <c r="BL382" i="2"/>
  <c r="BM382" i="2"/>
  <c r="BO382" i="2"/>
  <c r="BP382" i="2"/>
  <c r="BQ382" i="2"/>
  <c r="BR382" i="2"/>
  <c r="AQ380" i="2"/>
  <c r="AR380" i="2"/>
  <c r="AS380" i="2"/>
  <c r="AT380" i="2"/>
  <c r="AU380" i="2"/>
  <c r="AV380" i="2"/>
  <c r="AW380" i="2"/>
  <c r="AX380" i="2"/>
  <c r="AZ380" i="2"/>
  <c r="BA380" i="2"/>
  <c r="BB380" i="2"/>
  <c r="BC380" i="2"/>
  <c r="BE380" i="2"/>
  <c r="BF380" i="2"/>
  <c r="BG380" i="2"/>
  <c r="BH380" i="2"/>
  <c r="BJ380" i="2"/>
  <c r="BK380" i="2"/>
  <c r="BL380" i="2"/>
  <c r="BM380" i="2"/>
  <c r="BO380" i="2"/>
  <c r="BP380" i="2"/>
  <c r="BQ380" i="2"/>
  <c r="BR380" i="2"/>
  <c r="AQ378" i="2"/>
  <c r="AR378" i="2"/>
  <c r="AS378" i="2"/>
  <c r="AT378" i="2"/>
  <c r="AU378" i="2"/>
  <c r="AV378" i="2"/>
  <c r="AW378" i="2"/>
  <c r="AX378" i="2"/>
  <c r="AZ378" i="2"/>
  <c r="BA378" i="2"/>
  <c r="BB378" i="2"/>
  <c r="BC378" i="2"/>
  <c r="BE378" i="2"/>
  <c r="BF378" i="2"/>
  <c r="BG378" i="2"/>
  <c r="BH378" i="2"/>
  <c r="BJ378" i="2"/>
  <c r="BK378" i="2"/>
  <c r="BL378" i="2"/>
  <c r="BM378" i="2"/>
  <c r="BO378" i="2"/>
  <c r="BP378" i="2"/>
  <c r="BQ378" i="2"/>
  <c r="BR378" i="2"/>
  <c r="AQ376" i="2"/>
  <c r="AR376" i="2"/>
  <c r="AS376" i="2"/>
  <c r="AT376" i="2"/>
  <c r="AU376" i="2"/>
  <c r="AV376" i="2"/>
  <c r="AW376" i="2"/>
  <c r="AX376" i="2"/>
  <c r="AZ376" i="2"/>
  <c r="BA376" i="2"/>
  <c r="BB376" i="2"/>
  <c r="BC376" i="2"/>
  <c r="BE376" i="2"/>
  <c r="BF376" i="2"/>
  <c r="BG376" i="2"/>
  <c r="BH376" i="2"/>
  <c r="BJ376" i="2"/>
  <c r="BK376" i="2"/>
  <c r="BL376" i="2"/>
  <c r="BM376" i="2"/>
  <c r="BO376" i="2"/>
  <c r="BP376" i="2"/>
  <c r="BQ376" i="2"/>
  <c r="BR376" i="2"/>
  <c r="AQ374" i="2"/>
  <c r="AR374" i="2"/>
  <c r="AS374" i="2"/>
  <c r="AT374" i="2"/>
  <c r="AU374" i="2"/>
  <c r="AV374" i="2"/>
  <c r="AW374" i="2"/>
  <c r="AX374" i="2"/>
  <c r="AZ374" i="2"/>
  <c r="BA374" i="2"/>
  <c r="BB374" i="2"/>
  <c r="BC374" i="2"/>
  <c r="BE374" i="2"/>
  <c r="BF374" i="2"/>
  <c r="BG374" i="2"/>
  <c r="BH374" i="2"/>
  <c r="BJ374" i="2"/>
  <c r="BK374" i="2"/>
  <c r="BL374" i="2"/>
  <c r="BM374" i="2"/>
  <c r="BO374" i="2"/>
  <c r="BP374" i="2"/>
  <c r="BQ374" i="2"/>
  <c r="BR374" i="2"/>
  <c r="AQ372" i="2"/>
  <c r="AR372" i="2"/>
  <c r="AS372" i="2"/>
  <c r="AT372" i="2"/>
  <c r="AU372" i="2"/>
  <c r="AV372" i="2"/>
  <c r="AW372" i="2"/>
  <c r="AX372" i="2"/>
  <c r="AZ372" i="2"/>
  <c r="BA372" i="2"/>
  <c r="BB372" i="2"/>
  <c r="BC372" i="2"/>
  <c r="BE372" i="2"/>
  <c r="BF372" i="2"/>
  <c r="BG372" i="2"/>
  <c r="BH372" i="2"/>
  <c r="BJ372" i="2"/>
  <c r="BK372" i="2"/>
  <c r="BL372" i="2"/>
  <c r="BM372" i="2"/>
  <c r="BO372" i="2"/>
  <c r="BP372" i="2"/>
  <c r="BQ372" i="2"/>
  <c r="BR372" i="2"/>
  <c r="AQ370" i="2"/>
  <c r="AR370" i="2"/>
  <c r="AS370" i="2"/>
  <c r="AT370" i="2"/>
  <c r="AU370" i="2"/>
  <c r="AV370" i="2"/>
  <c r="AW370" i="2"/>
  <c r="AX370" i="2"/>
  <c r="AZ370" i="2"/>
  <c r="BA370" i="2"/>
  <c r="BB370" i="2"/>
  <c r="BC370" i="2"/>
  <c r="BE370" i="2"/>
  <c r="BF370" i="2"/>
  <c r="BG370" i="2"/>
  <c r="BH370" i="2"/>
  <c r="BJ370" i="2"/>
  <c r="BK370" i="2"/>
  <c r="BL370" i="2"/>
  <c r="BM370" i="2"/>
  <c r="BO370" i="2"/>
  <c r="BP370" i="2"/>
  <c r="BQ370" i="2"/>
  <c r="BR370" i="2"/>
  <c r="AQ368" i="2"/>
  <c r="AR368" i="2"/>
  <c r="AS368" i="2"/>
  <c r="AT368" i="2"/>
  <c r="AU368" i="2"/>
  <c r="AV368" i="2"/>
  <c r="AW368" i="2"/>
  <c r="AX368" i="2"/>
  <c r="AZ368" i="2"/>
  <c r="BA368" i="2"/>
  <c r="BB368" i="2"/>
  <c r="BC368" i="2"/>
  <c r="BE368" i="2"/>
  <c r="BF368" i="2"/>
  <c r="BG368" i="2"/>
  <c r="BH368" i="2"/>
  <c r="BJ368" i="2"/>
  <c r="BK368" i="2"/>
  <c r="BL368" i="2"/>
  <c r="BM368" i="2"/>
  <c r="BO368" i="2"/>
  <c r="BP368" i="2"/>
  <c r="BQ368" i="2"/>
  <c r="BR368" i="2"/>
  <c r="AQ366" i="2"/>
  <c r="AR366" i="2"/>
  <c r="AS366" i="2"/>
  <c r="AT366" i="2"/>
  <c r="AU366" i="2"/>
  <c r="AV366" i="2"/>
  <c r="AW366" i="2"/>
  <c r="AX366" i="2"/>
  <c r="AZ366" i="2"/>
  <c r="BA366" i="2"/>
  <c r="BB366" i="2"/>
  <c r="BC366" i="2"/>
  <c r="BE366" i="2"/>
  <c r="BF366" i="2"/>
  <c r="BG366" i="2"/>
  <c r="BH366" i="2"/>
  <c r="BJ366" i="2"/>
  <c r="BK366" i="2"/>
  <c r="BL366" i="2"/>
  <c r="BM366" i="2"/>
  <c r="BO366" i="2"/>
  <c r="BP366" i="2"/>
  <c r="BQ366" i="2"/>
  <c r="BR366" i="2"/>
  <c r="AQ364" i="2"/>
  <c r="AR364" i="2"/>
  <c r="AS364" i="2"/>
  <c r="AT364" i="2"/>
  <c r="AU364" i="2"/>
  <c r="AV364" i="2"/>
  <c r="AW364" i="2"/>
  <c r="AX364" i="2"/>
  <c r="AZ364" i="2"/>
  <c r="BA364" i="2"/>
  <c r="BB364" i="2"/>
  <c r="BC364" i="2"/>
  <c r="BE364" i="2"/>
  <c r="BF364" i="2"/>
  <c r="BG364" i="2"/>
  <c r="BH364" i="2"/>
  <c r="BJ364" i="2"/>
  <c r="BK364" i="2"/>
  <c r="BL364" i="2"/>
  <c r="BM364" i="2"/>
  <c r="BO364" i="2"/>
  <c r="BP364" i="2"/>
  <c r="BQ364" i="2"/>
  <c r="BR364" i="2"/>
  <c r="AQ362" i="2"/>
  <c r="AR362" i="2"/>
  <c r="AS362" i="2"/>
  <c r="AT362" i="2"/>
  <c r="AU362" i="2"/>
  <c r="AV362" i="2"/>
  <c r="AW362" i="2"/>
  <c r="AX362" i="2"/>
  <c r="AZ362" i="2"/>
  <c r="BA362" i="2"/>
  <c r="BB362" i="2"/>
  <c r="BC362" i="2"/>
  <c r="BE362" i="2"/>
  <c r="BF362" i="2"/>
  <c r="BG362" i="2"/>
  <c r="BH362" i="2"/>
  <c r="BJ362" i="2"/>
  <c r="BK362" i="2"/>
  <c r="BL362" i="2"/>
  <c r="BM362" i="2"/>
  <c r="BO362" i="2"/>
  <c r="BP362" i="2"/>
  <c r="BQ362" i="2"/>
  <c r="BR362" i="2"/>
  <c r="AQ360" i="2"/>
  <c r="AR360" i="2"/>
  <c r="AS360" i="2"/>
  <c r="AT360" i="2"/>
  <c r="AU360" i="2"/>
  <c r="AV360" i="2"/>
  <c r="AW360" i="2"/>
  <c r="AX360" i="2"/>
  <c r="AZ360" i="2"/>
  <c r="BA360" i="2"/>
  <c r="BB360" i="2"/>
  <c r="BC360" i="2"/>
  <c r="BE360" i="2"/>
  <c r="BF360" i="2"/>
  <c r="BG360" i="2"/>
  <c r="BH360" i="2"/>
  <c r="BJ360" i="2"/>
  <c r="BK360" i="2"/>
  <c r="BL360" i="2"/>
  <c r="BM360" i="2"/>
  <c r="BO360" i="2"/>
  <c r="BP360" i="2"/>
  <c r="BQ360" i="2"/>
  <c r="BR360" i="2"/>
  <c r="AQ358" i="2"/>
  <c r="AR358" i="2"/>
  <c r="AS358" i="2"/>
  <c r="AT358" i="2"/>
  <c r="AU358" i="2"/>
  <c r="AV358" i="2"/>
  <c r="AW358" i="2"/>
  <c r="AX358" i="2"/>
  <c r="AZ358" i="2"/>
  <c r="BA358" i="2"/>
  <c r="BB358" i="2"/>
  <c r="BC358" i="2"/>
  <c r="BE358" i="2"/>
  <c r="BF358" i="2"/>
  <c r="BG358" i="2"/>
  <c r="BH358" i="2"/>
  <c r="BJ358" i="2"/>
  <c r="BK358" i="2"/>
  <c r="BL358" i="2"/>
  <c r="BM358" i="2"/>
  <c r="BO358" i="2"/>
  <c r="BP358" i="2"/>
  <c r="BQ358" i="2"/>
  <c r="BR358" i="2"/>
  <c r="AQ356" i="2"/>
  <c r="AR356" i="2"/>
  <c r="AS356" i="2"/>
  <c r="AT356" i="2"/>
  <c r="AU356" i="2"/>
  <c r="AV356" i="2"/>
  <c r="AW356" i="2"/>
  <c r="AX356" i="2"/>
  <c r="AZ356" i="2"/>
  <c r="BA356" i="2"/>
  <c r="BB356" i="2"/>
  <c r="BC356" i="2"/>
  <c r="BE356" i="2"/>
  <c r="BF356" i="2"/>
  <c r="BG356" i="2"/>
  <c r="BH356" i="2"/>
  <c r="BJ356" i="2"/>
  <c r="BK356" i="2"/>
  <c r="BL356" i="2"/>
  <c r="BM356" i="2"/>
  <c r="BO356" i="2"/>
  <c r="BP356" i="2"/>
  <c r="BQ356" i="2"/>
  <c r="BR356" i="2"/>
  <c r="AQ354" i="2"/>
  <c r="AR354" i="2"/>
  <c r="AS354" i="2"/>
  <c r="AT354" i="2"/>
  <c r="AU354" i="2"/>
  <c r="AV354" i="2"/>
  <c r="AW354" i="2"/>
  <c r="AX354" i="2"/>
  <c r="AZ354" i="2"/>
  <c r="BA354" i="2"/>
  <c r="BB354" i="2"/>
  <c r="BC354" i="2"/>
  <c r="BE354" i="2"/>
  <c r="BF354" i="2"/>
  <c r="BG354" i="2"/>
  <c r="BH354" i="2"/>
  <c r="BJ354" i="2"/>
  <c r="BK354" i="2"/>
  <c r="BL354" i="2"/>
  <c r="BM354" i="2"/>
  <c r="BO354" i="2"/>
  <c r="BP354" i="2"/>
  <c r="BQ354" i="2"/>
  <c r="BR354" i="2"/>
  <c r="AQ303" i="2"/>
  <c r="AR303" i="2"/>
  <c r="AS303" i="2"/>
  <c r="AT303" i="2"/>
  <c r="AU303" i="2"/>
  <c r="AV303" i="2"/>
  <c r="AW303" i="2"/>
  <c r="AX303" i="2"/>
  <c r="AZ303" i="2"/>
  <c r="BA303" i="2"/>
  <c r="BB303" i="2"/>
  <c r="BC303" i="2"/>
  <c r="BE303" i="2"/>
  <c r="BF303" i="2"/>
  <c r="BG303" i="2"/>
  <c r="BH303" i="2"/>
  <c r="BJ303" i="2"/>
  <c r="BK303" i="2"/>
  <c r="BL303" i="2"/>
  <c r="BM303" i="2"/>
  <c r="BO303" i="2"/>
  <c r="BP303" i="2"/>
  <c r="BQ303" i="2"/>
  <c r="BR303" i="2"/>
  <c r="AQ352" i="2"/>
  <c r="AR352" i="2"/>
  <c r="AS352" i="2"/>
  <c r="AT352" i="2"/>
  <c r="AU352" i="2"/>
  <c r="AV352" i="2"/>
  <c r="AW352" i="2"/>
  <c r="AX352" i="2"/>
  <c r="AZ352" i="2"/>
  <c r="BA352" i="2"/>
  <c r="BB352" i="2"/>
  <c r="BC352" i="2"/>
  <c r="BE352" i="2"/>
  <c r="BF352" i="2"/>
  <c r="BG352" i="2"/>
  <c r="BH352" i="2"/>
  <c r="BJ352" i="2"/>
  <c r="BK352" i="2"/>
  <c r="BL352" i="2"/>
  <c r="BM352" i="2"/>
  <c r="BO352" i="2"/>
  <c r="BP352" i="2"/>
  <c r="BQ352" i="2"/>
  <c r="BR352" i="2"/>
  <c r="AQ301" i="2"/>
  <c r="AR301" i="2"/>
  <c r="AS301" i="2"/>
  <c r="AT301" i="2"/>
  <c r="AU301" i="2"/>
  <c r="AV301" i="2"/>
  <c r="AW301" i="2"/>
  <c r="AX301" i="2"/>
  <c r="AZ301" i="2"/>
  <c r="BA301" i="2"/>
  <c r="BB301" i="2"/>
  <c r="BC301" i="2"/>
  <c r="BE301" i="2"/>
  <c r="BF301" i="2"/>
  <c r="BG301" i="2"/>
  <c r="BH301" i="2"/>
  <c r="BJ301" i="2"/>
  <c r="BK301" i="2"/>
  <c r="BL301" i="2"/>
  <c r="BM301" i="2"/>
  <c r="BO301" i="2"/>
  <c r="BP301" i="2"/>
  <c r="BQ301" i="2"/>
  <c r="BR301" i="2"/>
  <c r="AQ348" i="2"/>
  <c r="AR348" i="2"/>
  <c r="AS348" i="2"/>
  <c r="AT348" i="2"/>
  <c r="AU348" i="2"/>
  <c r="AV348" i="2"/>
  <c r="AW348" i="2"/>
  <c r="AX348" i="2"/>
  <c r="AZ348" i="2"/>
  <c r="BA348" i="2"/>
  <c r="BB348" i="2"/>
  <c r="BC348" i="2"/>
  <c r="BE348" i="2"/>
  <c r="BF348" i="2"/>
  <c r="BG348" i="2"/>
  <c r="BH348" i="2"/>
  <c r="BJ348" i="2"/>
  <c r="BK348" i="2"/>
  <c r="BL348" i="2"/>
  <c r="BM348" i="2"/>
  <c r="BO348" i="2"/>
  <c r="BP348" i="2"/>
  <c r="BQ348" i="2"/>
  <c r="BR348" i="2"/>
  <c r="AQ350" i="2"/>
  <c r="AR350" i="2"/>
  <c r="AS350" i="2"/>
  <c r="AT350" i="2"/>
  <c r="AU350" i="2"/>
  <c r="AV350" i="2"/>
  <c r="AW350" i="2"/>
  <c r="AX350" i="2"/>
  <c r="AZ350" i="2"/>
  <c r="BA350" i="2"/>
  <c r="BB350" i="2"/>
  <c r="BC350" i="2"/>
  <c r="BE350" i="2"/>
  <c r="BF350" i="2"/>
  <c r="BG350" i="2"/>
  <c r="BH350" i="2"/>
  <c r="BJ350" i="2"/>
  <c r="BK350" i="2"/>
  <c r="BL350" i="2"/>
  <c r="BM350" i="2"/>
  <c r="BO350" i="2"/>
  <c r="BP350" i="2"/>
  <c r="BQ350" i="2"/>
  <c r="BR350" i="2"/>
  <c r="AO24" i="2"/>
  <c r="AO303" i="2" s="1"/>
  <c r="AP24" i="2"/>
  <c r="AP303" i="2" s="1"/>
  <c r="AO25" i="2"/>
  <c r="AO168" i="2"/>
  <c r="AO166" i="2"/>
  <c r="AO165" i="2"/>
  <c r="AO162" i="2"/>
  <c r="AO161" i="2"/>
  <c r="AO305" i="2"/>
  <c r="AP25" i="2"/>
  <c r="AP28" i="2"/>
  <c r="AP29" i="2"/>
  <c r="AP30" i="2"/>
  <c r="AP323" i="2" s="1"/>
  <c r="AP31" i="2"/>
  <c r="AP32" i="2"/>
  <c r="AP33" i="2"/>
  <c r="AP34" i="2"/>
  <c r="AP36" i="2"/>
  <c r="AP45" i="2"/>
  <c r="AP46" i="2"/>
  <c r="AO47" i="2"/>
  <c r="AO48" i="2"/>
  <c r="AO49" i="2"/>
  <c r="AO50" i="2"/>
  <c r="AO51" i="2"/>
  <c r="AO52" i="2"/>
  <c r="AO53" i="2"/>
  <c r="AO54" i="2"/>
  <c r="AO55" i="2"/>
  <c r="AO56" i="2"/>
  <c r="AO57" i="2"/>
  <c r="AO58" i="2"/>
  <c r="AO59" i="2"/>
  <c r="AO60" i="2"/>
  <c r="AP60" i="2"/>
  <c r="AO61" i="2"/>
  <c r="AP61" i="2"/>
  <c r="AO62" i="2"/>
  <c r="AP62" i="2"/>
  <c r="AO63" i="2"/>
  <c r="AP63" i="2"/>
  <c r="AO80" i="2"/>
  <c r="AP80" i="2"/>
  <c r="AP81" i="2"/>
  <c r="AP337" i="2"/>
  <c r="AO81" i="2"/>
  <c r="AO116" i="2"/>
  <c r="AP116" i="2"/>
  <c r="AO119" i="2"/>
  <c r="AO309" i="2" s="1"/>
  <c r="AP119" i="2"/>
  <c r="AP309" i="2" s="1"/>
  <c r="AO125" i="2"/>
  <c r="AO319" i="2" s="1"/>
  <c r="AP125" i="2"/>
  <c r="AP319" i="2" s="1"/>
  <c r="AO128" i="2"/>
  <c r="AP128" i="2"/>
  <c r="AO149" i="2"/>
  <c r="AO339" i="2" s="1"/>
  <c r="AP149" i="2"/>
  <c r="AP339" i="2" s="1"/>
  <c r="AO150" i="2"/>
  <c r="AO151" i="2"/>
  <c r="AP151" i="2"/>
  <c r="AO154" i="2"/>
  <c r="AO333" i="2"/>
  <c r="AP154" i="2"/>
  <c r="AP333" i="2" s="1"/>
  <c r="AO155" i="2"/>
  <c r="AP155" i="2"/>
  <c r="AO156" i="2"/>
  <c r="AP156" i="2"/>
  <c r="AP161" i="2"/>
  <c r="AP162" i="2"/>
  <c r="AP305" i="2" s="1"/>
  <c r="AP165" i="2"/>
  <c r="AP166" i="2"/>
  <c r="AP168" i="2"/>
  <c r="AO171" i="2"/>
  <c r="AP171" i="2"/>
  <c r="AP177" i="2"/>
  <c r="AP354" i="2"/>
  <c r="AP178" i="2"/>
  <c r="AP179" i="2"/>
  <c r="AP180" i="2"/>
  <c r="AP181" i="2"/>
  <c r="AP182" i="2"/>
  <c r="AP183" i="2"/>
  <c r="AP184" i="2"/>
  <c r="AP185" i="2"/>
  <c r="AP186" i="2"/>
  <c r="AP187" i="2"/>
  <c r="AP188" i="2"/>
  <c r="AP189" i="2"/>
  <c r="AP190" i="2"/>
  <c r="AP388" i="2" s="1"/>
  <c r="AP191" i="2"/>
  <c r="AP192" i="2"/>
  <c r="AP193" i="2"/>
  <c r="AP194" i="2"/>
  <c r="AP195" i="2"/>
  <c r="AP196" i="2"/>
  <c r="AP197" i="2"/>
  <c r="AP198" i="2"/>
  <c r="AP199" i="2"/>
  <c r="AP200" i="2"/>
  <c r="AP201" i="2"/>
  <c r="AP202" i="2"/>
  <c r="AP203" i="2"/>
  <c r="AP204" i="2"/>
  <c r="AP205" i="2"/>
  <c r="AP206" i="2"/>
  <c r="AP207" i="2"/>
  <c r="AP208" i="2"/>
  <c r="AP209" i="2"/>
  <c r="AP210" i="2"/>
  <c r="AP212" i="2"/>
  <c r="AP213" i="2"/>
  <c r="AP374" i="2" s="1"/>
  <c r="AP214" i="2"/>
  <c r="AP215" i="2"/>
  <c r="AP216" i="2"/>
  <c r="AP217" i="2"/>
  <c r="AP218" i="2"/>
  <c r="AP219" i="2"/>
  <c r="AP220" i="2"/>
  <c r="AP221" i="2"/>
  <c r="AP378" i="2" s="1"/>
  <c r="AP222" i="2"/>
  <c r="AP223" i="2"/>
  <c r="AP224" i="2"/>
  <c r="AP225" i="2"/>
  <c r="AP368" i="2" s="1"/>
  <c r="AP226" i="2"/>
  <c r="AP227" i="2"/>
  <c r="AP228" i="2"/>
  <c r="AP229" i="2"/>
  <c r="AP230" i="2"/>
  <c r="AP231" i="2"/>
  <c r="AP232" i="2"/>
  <c r="AP233" i="2"/>
  <c r="AP366" i="2" s="1"/>
  <c r="AP234" i="2"/>
  <c r="AP235" i="2"/>
  <c r="AP236" i="2"/>
  <c r="AP237" i="2"/>
  <c r="AP238" i="2"/>
  <c r="AP239" i="2"/>
  <c r="AP240" i="2"/>
  <c r="AP241" i="2"/>
  <c r="AP243" i="2"/>
  <c r="AP244" i="2"/>
  <c r="AP362" i="2" s="1"/>
  <c r="AP246" i="2"/>
  <c r="AP247" i="2"/>
  <c r="AP259" i="2"/>
  <c r="AP248" i="2"/>
  <c r="AP249" i="2"/>
  <c r="AP250" i="2"/>
  <c r="AP251" i="2"/>
  <c r="AP252" i="2"/>
  <c r="AP253" i="2"/>
  <c r="AP254" i="2"/>
  <c r="AP255" i="2"/>
  <c r="AP256" i="2"/>
  <c r="AP257" i="2"/>
  <c r="AP258" i="2"/>
  <c r="AP260" i="2"/>
  <c r="AP261" i="2"/>
  <c r="AP390" i="2" s="1"/>
  <c r="AP262" i="2"/>
  <c r="AP263" i="2"/>
  <c r="AP352" i="2" s="1"/>
  <c r="AP266" i="2"/>
  <c r="AP384" i="2" s="1"/>
  <c r="AP267" i="2"/>
  <c r="AP386" i="2" s="1"/>
  <c r="AP269" i="2"/>
  <c r="AP270" i="2"/>
  <c r="AP273" i="2"/>
  <c r="AP274" i="2"/>
  <c r="AP275" i="2"/>
  <c r="AP276" i="2"/>
  <c r="AP277" i="2"/>
  <c r="AP278" i="2"/>
  <c r="AP282" i="2"/>
  <c r="AP283" i="2"/>
  <c r="AP382" i="2"/>
  <c r="AP284" i="2"/>
  <c r="AP285" i="2"/>
  <c r="AP286" i="2"/>
  <c r="AP287" i="2"/>
  <c r="AP288" i="2"/>
  <c r="AP380" i="2" s="1"/>
  <c r="AP289" i="2"/>
  <c r="AP290" i="2"/>
  <c r="AP291" i="2"/>
  <c r="BN24" i="2"/>
  <c r="BN303" i="2" s="1"/>
  <c r="BN128" i="2"/>
  <c r="BN150" i="2"/>
  <c r="BN151" i="2"/>
  <c r="BN163" i="2"/>
  <c r="BN177" i="2"/>
  <c r="BN354" i="2"/>
  <c r="BN178" i="2"/>
  <c r="BN179" i="2"/>
  <c r="BN180" i="2"/>
  <c r="BN181" i="2"/>
  <c r="BN182" i="2"/>
  <c r="BN183" i="2"/>
  <c r="BN184" i="2"/>
  <c r="BN185" i="2"/>
  <c r="BN186" i="2"/>
  <c r="BN187" i="2"/>
  <c r="BN188" i="2"/>
  <c r="BN189" i="2"/>
  <c r="BN190" i="2"/>
  <c r="BN388" i="2" s="1"/>
  <c r="BN191" i="2"/>
  <c r="BN192" i="2"/>
  <c r="BN193" i="2"/>
  <c r="BN194" i="2"/>
  <c r="BN195" i="2"/>
  <c r="BN196" i="2"/>
  <c r="BN197" i="2"/>
  <c r="BN198" i="2"/>
  <c r="BN199" i="2"/>
  <c r="BN200" i="2"/>
  <c r="BN201" i="2"/>
  <c r="BN202" i="2"/>
  <c r="BN203" i="2"/>
  <c r="BN204" i="2"/>
  <c r="BN205" i="2"/>
  <c r="BN206" i="2"/>
  <c r="BN207" i="2"/>
  <c r="BN208" i="2"/>
  <c r="BN209" i="2"/>
  <c r="BN210" i="2"/>
  <c r="BN212" i="2"/>
  <c r="BN213" i="2"/>
  <c r="BN374" i="2" s="1"/>
  <c r="BN214" i="2"/>
  <c r="BN215" i="2"/>
  <c r="BN216" i="2"/>
  <c r="BN217" i="2"/>
  <c r="BN218" i="2"/>
  <c r="BN219" i="2"/>
  <c r="BN220" i="2"/>
  <c r="BN221" i="2"/>
  <c r="BN222" i="2"/>
  <c r="BN223" i="2"/>
  <c r="BN224" i="2"/>
  <c r="BN225" i="2"/>
  <c r="BN226" i="2"/>
  <c r="BN227" i="2"/>
  <c r="BN228" i="2"/>
  <c r="BN229" i="2"/>
  <c r="BN230" i="2"/>
  <c r="BN231" i="2"/>
  <c r="BN372" i="2" s="1"/>
  <c r="BN232" i="2"/>
  <c r="BN233" i="2"/>
  <c r="BN366" i="2" s="1"/>
  <c r="BN234" i="2"/>
  <c r="BN235" i="2"/>
  <c r="BN236" i="2"/>
  <c r="BN237" i="2"/>
  <c r="BN238" i="2"/>
  <c r="BN239" i="2"/>
  <c r="BN240" i="2"/>
  <c r="BN241" i="2"/>
  <c r="BN243" i="2"/>
  <c r="BN244" i="2"/>
  <c r="BN362" i="2" s="1"/>
  <c r="BN246" i="2"/>
  <c r="BN247" i="2"/>
  <c r="BN248" i="2"/>
  <c r="BN249" i="2"/>
  <c r="BN250" i="2"/>
  <c r="BN251" i="2"/>
  <c r="BN252" i="2"/>
  <c r="BN253" i="2"/>
  <c r="BN254" i="2"/>
  <c r="BN255" i="2"/>
  <c r="BN256" i="2"/>
  <c r="BN257" i="2"/>
  <c r="BN258" i="2"/>
  <c r="BN259" i="2"/>
  <c r="BN260" i="2"/>
  <c r="BN261" i="2"/>
  <c r="BN390" i="2" s="1"/>
  <c r="BN262" i="2"/>
  <c r="BN263" i="2"/>
  <c r="BN352" i="2" s="1"/>
  <c r="BN266" i="2"/>
  <c r="BN384" i="2" s="1"/>
  <c r="BN267" i="2"/>
  <c r="BN386" i="2" s="1"/>
  <c r="BN269" i="2"/>
  <c r="BN270" i="2"/>
  <c r="BN273" i="2"/>
  <c r="BN274" i="2"/>
  <c r="BN275" i="2"/>
  <c r="BN276" i="2"/>
  <c r="BN277" i="2"/>
  <c r="BN278" i="2"/>
  <c r="BN282" i="2"/>
  <c r="BN283" i="2"/>
  <c r="BN284" i="2"/>
  <c r="BN285" i="2"/>
  <c r="BN286" i="2"/>
  <c r="BN287" i="2"/>
  <c r="BN288" i="2"/>
  <c r="BN380" i="2" s="1"/>
  <c r="BN289" i="2"/>
  <c r="BN290" i="2"/>
  <c r="BN291" i="2"/>
  <c r="BI303" i="2"/>
  <c r="BI177" i="2"/>
  <c r="BI354" i="2" s="1"/>
  <c r="BI178" i="2"/>
  <c r="BI284" i="2"/>
  <c r="BI285" i="2"/>
  <c r="BI286" i="2"/>
  <c r="BI289" i="2"/>
  <c r="BI290" i="2"/>
  <c r="BI179" i="2"/>
  <c r="BI180" i="2"/>
  <c r="BI181" i="2"/>
  <c r="BI182" i="2"/>
  <c r="BI183" i="2"/>
  <c r="BI184" i="2"/>
  <c r="BI185" i="2"/>
  <c r="BI186" i="2"/>
  <c r="BI187" i="2"/>
  <c r="BI188" i="2"/>
  <c r="BI189" i="2"/>
  <c r="BI190" i="2"/>
  <c r="BI388" i="2"/>
  <c r="BI191" i="2"/>
  <c r="BI192" i="2"/>
  <c r="BI193" i="2"/>
  <c r="BI194" i="2"/>
  <c r="BI195" i="2"/>
  <c r="BI196" i="2"/>
  <c r="BI197" i="2"/>
  <c r="BI198" i="2"/>
  <c r="BI199" i="2"/>
  <c r="BI200" i="2"/>
  <c r="BI201" i="2"/>
  <c r="BI202" i="2"/>
  <c r="BI203" i="2"/>
  <c r="BI204" i="2"/>
  <c r="BI205" i="2"/>
  <c r="BI206" i="2"/>
  <c r="BI207" i="2"/>
  <c r="BI208" i="2"/>
  <c r="BI209" i="2"/>
  <c r="BI210" i="2"/>
  <c r="BI212" i="2"/>
  <c r="BI213" i="2"/>
  <c r="BI214" i="2"/>
  <c r="BI215" i="2"/>
  <c r="BI216" i="2"/>
  <c r="BI217" i="2"/>
  <c r="BI218" i="2"/>
  <c r="BI219" i="2"/>
  <c r="BI220" i="2"/>
  <c r="BI221" i="2"/>
  <c r="BI222" i="2"/>
  <c r="BI223" i="2"/>
  <c r="BI368" i="2" s="1"/>
  <c r="BI224" i="2"/>
  <c r="BI225" i="2"/>
  <c r="BI226" i="2"/>
  <c r="BI227" i="2"/>
  <c r="BI228" i="2"/>
  <c r="BI229" i="2"/>
  <c r="BI230" i="2"/>
  <c r="BI231" i="2"/>
  <c r="BI232" i="2"/>
  <c r="BI233" i="2"/>
  <c r="BI366" i="2" s="1"/>
  <c r="BI234" i="2"/>
  <c r="BI235" i="2"/>
  <c r="BI236" i="2"/>
  <c r="BI237" i="2"/>
  <c r="BI238" i="2"/>
  <c r="BI239" i="2"/>
  <c r="BI240" i="2"/>
  <c r="BI241" i="2"/>
  <c r="BI243" i="2"/>
  <c r="BI244" i="2"/>
  <c r="BI362" i="2" s="1"/>
  <c r="BI246" i="2"/>
  <c r="BI348" i="2" s="1"/>
  <c r="BI247" i="2"/>
  <c r="BI248" i="2"/>
  <c r="BI249" i="2"/>
  <c r="BI250" i="2"/>
  <c r="BI251" i="2"/>
  <c r="BI252" i="2"/>
  <c r="BI253" i="2"/>
  <c r="BI254" i="2"/>
  <c r="BI255" i="2"/>
  <c r="BI256" i="2"/>
  <c r="BI257" i="2"/>
  <c r="BI258" i="2"/>
  <c r="BI259" i="2"/>
  <c r="BI260" i="2"/>
  <c r="BI261" i="2"/>
  <c r="BI390" i="2" s="1"/>
  <c r="BI262" i="2"/>
  <c r="BI263" i="2"/>
  <c r="BI352" i="2" s="1"/>
  <c r="BI266" i="2"/>
  <c r="BI384" i="2" s="1"/>
  <c r="BI267" i="2"/>
  <c r="BI386" i="2" s="1"/>
  <c r="BI269" i="2"/>
  <c r="BI270" i="2"/>
  <c r="BI273" i="2"/>
  <c r="BI274" i="2"/>
  <c r="BI275" i="2"/>
  <c r="BI276" i="2"/>
  <c r="BI277" i="2"/>
  <c r="BI278" i="2"/>
  <c r="BI282" i="2"/>
  <c r="BI283" i="2"/>
  <c r="BI287" i="2"/>
  <c r="BI288" i="2"/>
  <c r="BI380" i="2" s="1"/>
  <c r="BI291" i="2"/>
  <c r="BD177" i="2"/>
  <c r="BD354" i="2" s="1"/>
  <c r="BD178" i="2"/>
  <c r="BD179" i="2"/>
  <c r="BD180" i="2"/>
  <c r="BD181" i="2"/>
  <c r="BD382" i="2" s="1"/>
  <c r="BD182" i="2"/>
  <c r="BD183" i="2"/>
  <c r="BD184" i="2"/>
  <c r="BD185" i="2"/>
  <c r="BD186" i="2"/>
  <c r="BD187" i="2"/>
  <c r="BD188" i="2"/>
  <c r="BD189" i="2"/>
  <c r="BD190" i="2"/>
  <c r="BD388" i="2" s="1"/>
  <c r="BD191" i="2"/>
  <c r="BD192" i="2"/>
  <c r="BD193" i="2"/>
  <c r="BD194" i="2"/>
  <c r="BD195" i="2"/>
  <c r="BD196" i="2"/>
  <c r="BD197" i="2"/>
  <c r="BD198" i="2"/>
  <c r="BD199" i="2"/>
  <c r="BD200" i="2"/>
  <c r="BD201" i="2"/>
  <c r="BD202" i="2"/>
  <c r="BD203" i="2"/>
  <c r="BD204" i="2"/>
  <c r="BD205" i="2"/>
  <c r="BD206" i="2"/>
  <c r="BD207" i="2"/>
  <c r="BD208" i="2"/>
  <c r="BD209" i="2"/>
  <c r="BD210" i="2"/>
  <c r="BD212" i="2"/>
  <c r="BD213" i="2"/>
  <c r="BD214" i="2"/>
  <c r="BD215" i="2"/>
  <c r="BD216" i="2"/>
  <c r="BD217" i="2"/>
  <c r="BD218" i="2"/>
  <c r="BD219" i="2"/>
  <c r="BD220" i="2"/>
  <c r="BD221" i="2"/>
  <c r="BD222" i="2"/>
  <c r="BD378" i="2" s="1"/>
  <c r="BD223" i="2"/>
  <c r="BD224" i="2"/>
  <c r="BD225" i="2"/>
  <c r="BD226" i="2"/>
  <c r="BD227" i="2"/>
  <c r="BD228" i="2"/>
  <c r="BD229" i="2"/>
  <c r="BD230" i="2"/>
  <c r="BD231" i="2"/>
  <c r="BD232" i="2"/>
  <c r="BD233" i="2"/>
  <c r="BD366" i="2"/>
  <c r="BD234" i="2"/>
  <c r="BD360" i="2" s="1"/>
  <c r="BD235" i="2"/>
  <c r="BD236" i="2"/>
  <c r="BD237" i="2"/>
  <c r="BD238" i="2"/>
  <c r="BD239" i="2"/>
  <c r="BD240" i="2"/>
  <c r="BD241" i="2"/>
  <c r="BD243" i="2"/>
  <c r="BD244" i="2"/>
  <c r="BD362" i="2"/>
  <c r="BD246" i="2"/>
  <c r="BD247" i="2"/>
  <c r="BD248" i="2"/>
  <c r="BD249" i="2"/>
  <c r="BD250" i="2"/>
  <c r="BD251" i="2"/>
  <c r="BD252" i="2"/>
  <c r="BD253" i="2"/>
  <c r="BD254" i="2"/>
  <c r="BD255" i="2"/>
  <c r="BD256" i="2"/>
  <c r="BD257" i="2"/>
  <c r="BD258" i="2"/>
  <c r="BD259" i="2"/>
  <c r="BD260" i="2"/>
  <c r="BD261" i="2"/>
  <c r="BD390" i="2" s="1"/>
  <c r="BD262" i="2"/>
  <c r="BD263" i="2"/>
  <c r="BD352" i="2" s="1"/>
  <c r="BD266" i="2"/>
  <c r="BD384" i="2" s="1"/>
  <c r="BD267" i="2"/>
  <c r="BD386" i="2" s="1"/>
  <c r="BD269" i="2"/>
  <c r="BD270" i="2"/>
  <c r="BD273" i="2"/>
  <c r="BD274" i="2"/>
  <c r="BD275" i="2"/>
  <c r="BD358" i="2" s="1"/>
  <c r="BD276" i="2"/>
  <c r="BD277" i="2"/>
  <c r="BD278" i="2"/>
  <c r="BD282" i="2"/>
  <c r="BD283" i="2"/>
  <c r="BD284" i="2"/>
  <c r="BD285" i="2"/>
  <c r="BD286" i="2"/>
  <c r="BD287" i="2"/>
  <c r="BD288" i="2"/>
  <c r="BD380" i="2" s="1"/>
  <c r="BD289" i="2"/>
  <c r="BD290" i="2"/>
  <c r="BD291" i="2"/>
  <c r="AY177" i="2"/>
  <c r="AY354" i="2" s="1"/>
  <c r="AY178" i="2"/>
  <c r="AY179" i="2"/>
  <c r="AY180" i="2"/>
  <c r="AY181" i="2"/>
  <c r="AY182" i="2"/>
  <c r="AY183" i="2"/>
  <c r="AY184" i="2"/>
  <c r="AY185" i="2"/>
  <c r="AY186" i="2"/>
  <c r="AY187" i="2"/>
  <c r="AY188" i="2"/>
  <c r="AY189" i="2"/>
  <c r="AY190" i="2"/>
  <c r="AY388" i="2" s="1"/>
  <c r="AY191" i="2"/>
  <c r="AY192" i="2"/>
  <c r="AY193" i="2"/>
  <c r="AY194" i="2"/>
  <c r="AY195" i="2"/>
  <c r="AY196" i="2"/>
  <c r="AY197" i="2"/>
  <c r="AY198" i="2"/>
  <c r="AY199" i="2"/>
  <c r="AY200" i="2"/>
  <c r="AY201" i="2"/>
  <c r="AY202" i="2"/>
  <c r="AY203" i="2"/>
  <c r="AY204" i="2"/>
  <c r="AY205" i="2"/>
  <c r="AY206" i="2"/>
  <c r="AY207" i="2"/>
  <c r="AY208" i="2"/>
  <c r="AY209" i="2"/>
  <c r="AY210" i="2"/>
  <c r="AY212" i="2"/>
  <c r="AY213" i="2"/>
  <c r="AY214" i="2"/>
  <c r="AY215" i="2"/>
  <c r="AY216" i="2"/>
  <c r="AY217" i="2"/>
  <c r="AY218" i="2"/>
  <c r="AY219" i="2"/>
  <c r="AY220" i="2"/>
  <c r="AY221" i="2"/>
  <c r="AY222" i="2"/>
  <c r="AY223" i="2"/>
  <c r="AY224" i="2"/>
  <c r="AY225" i="2"/>
  <c r="AY226" i="2"/>
  <c r="AY227" i="2"/>
  <c r="AY228" i="2"/>
  <c r="AY229" i="2"/>
  <c r="AY230" i="2"/>
  <c r="AY231" i="2"/>
  <c r="AY232" i="2"/>
  <c r="AY233" i="2"/>
  <c r="AY366" i="2" s="1"/>
  <c r="AY234" i="2"/>
  <c r="AY235" i="2"/>
  <c r="AY236" i="2"/>
  <c r="AY237" i="2"/>
  <c r="AY238" i="2"/>
  <c r="AY239" i="2"/>
  <c r="AY240" i="2"/>
  <c r="AY241" i="2"/>
  <c r="AY243" i="2"/>
  <c r="AY244" i="2"/>
  <c r="AY362" i="2" s="1"/>
  <c r="AY246" i="2"/>
  <c r="AY348" i="2" s="1"/>
  <c r="AY247" i="2"/>
  <c r="AY248" i="2"/>
  <c r="AY249" i="2"/>
  <c r="AY250" i="2"/>
  <c r="AY251" i="2"/>
  <c r="AY252" i="2"/>
  <c r="AY253" i="2"/>
  <c r="AY254" i="2"/>
  <c r="AY255" i="2"/>
  <c r="AY256" i="2"/>
  <c r="AY257" i="2"/>
  <c r="AY258" i="2"/>
  <c r="AY259" i="2"/>
  <c r="AY260" i="2"/>
  <c r="AY261" i="2"/>
  <c r="AY390" i="2"/>
  <c r="AY262" i="2"/>
  <c r="AY263" i="2"/>
  <c r="AY266" i="2"/>
  <c r="AY384" i="2" s="1"/>
  <c r="AY267" i="2"/>
  <c r="AY386" i="2" s="1"/>
  <c r="AY269" i="2"/>
  <c r="AY270" i="2"/>
  <c r="AY273" i="2"/>
  <c r="AY274" i="2"/>
  <c r="AY275" i="2"/>
  <c r="AY276" i="2"/>
  <c r="AY277" i="2"/>
  <c r="AY278" i="2"/>
  <c r="AY282" i="2"/>
  <c r="AY283" i="2"/>
  <c r="AY284" i="2"/>
  <c r="AY285" i="2"/>
  <c r="AY286" i="2"/>
  <c r="AY287" i="2"/>
  <c r="AY288" i="2"/>
  <c r="AY380" i="2" s="1"/>
  <c r="AY289" i="2"/>
  <c r="AY290" i="2"/>
  <c r="AY291" i="2"/>
  <c r="AO177" i="2"/>
  <c r="AO354" i="2" s="1"/>
  <c r="AO178" i="2"/>
  <c r="AO179" i="2"/>
  <c r="AO180" i="2"/>
  <c r="AO181" i="2"/>
  <c r="AO182" i="2"/>
  <c r="AO183" i="2"/>
  <c r="AO184" i="2"/>
  <c r="AO185" i="2"/>
  <c r="AO186" i="2"/>
  <c r="AO187" i="2"/>
  <c r="AO188" i="2"/>
  <c r="AO189" i="2"/>
  <c r="AO190" i="2"/>
  <c r="AO388" i="2" s="1"/>
  <c r="AO191" i="2"/>
  <c r="AO192" i="2"/>
  <c r="AO193" i="2"/>
  <c r="AO194" i="2"/>
  <c r="AO195" i="2"/>
  <c r="AO196" i="2"/>
  <c r="AO197" i="2"/>
  <c r="AO198" i="2"/>
  <c r="AO199" i="2"/>
  <c r="AO200" i="2"/>
  <c r="AO376" i="2" s="1"/>
  <c r="AO201" i="2"/>
  <c r="AO202" i="2"/>
  <c r="AO203" i="2"/>
  <c r="AO204" i="2"/>
  <c r="AO205" i="2"/>
  <c r="AO206" i="2"/>
  <c r="AO207" i="2"/>
  <c r="AO208" i="2"/>
  <c r="AO209" i="2"/>
  <c r="AO210" i="2"/>
  <c r="AO212" i="2"/>
  <c r="AO213" i="2"/>
  <c r="AO214" i="2"/>
  <c r="AO215" i="2"/>
  <c r="AO216" i="2"/>
  <c r="AO217" i="2"/>
  <c r="AO218" i="2"/>
  <c r="AO219" i="2"/>
  <c r="AO220" i="2"/>
  <c r="AO221" i="2"/>
  <c r="AO222" i="2"/>
  <c r="AO223" i="2"/>
  <c r="AO224" i="2"/>
  <c r="AO225" i="2"/>
  <c r="AO368" i="2" s="1"/>
  <c r="AO226" i="2"/>
  <c r="AO227" i="2"/>
  <c r="AO228" i="2"/>
  <c r="AO229" i="2"/>
  <c r="AO230" i="2"/>
  <c r="AO231" i="2"/>
  <c r="AO232" i="2"/>
  <c r="AO372" i="2" s="1"/>
  <c r="AO233" i="2"/>
  <c r="AO366" i="2" s="1"/>
  <c r="AO234" i="2"/>
  <c r="AO360" i="2" s="1"/>
  <c r="AO235" i="2"/>
  <c r="AO236" i="2"/>
  <c r="AO237" i="2"/>
  <c r="AO238" i="2"/>
  <c r="AO239" i="2"/>
  <c r="AO240" i="2"/>
  <c r="AO241" i="2"/>
  <c r="AO243" i="2"/>
  <c r="AO244" i="2"/>
  <c r="AO362" i="2" s="1"/>
  <c r="AO246" i="2"/>
  <c r="AO247" i="2"/>
  <c r="AO259" i="2"/>
  <c r="AO248" i="2"/>
  <c r="AO249" i="2"/>
  <c r="AO250" i="2"/>
  <c r="AO350" i="2" s="1"/>
  <c r="AO251" i="2"/>
  <c r="AO252" i="2"/>
  <c r="AO253" i="2"/>
  <c r="AO254" i="2"/>
  <c r="AO255" i="2"/>
  <c r="AO256" i="2"/>
  <c r="AO257" i="2"/>
  <c r="AO258" i="2"/>
  <c r="AO260" i="2"/>
  <c r="AO261" i="2"/>
  <c r="AO390" i="2" s="1"/>
  <c r="AO262" i="2"/>
  <c r="AO263" i="2"/>
  <c r="AO352" i="2" s="1"/>
  <c r="AO266" i="2"/>
  <c r="AO384" i="2"/>
  <c r="AO267" i="2"/>
  <c r="AO386" i="2" s="1"/>
  <c r="AO269" i="2"/>
  <c r="AO270" i="2"/>
  <c r="AO273" i="2"/>
  <c r="AO274" i="2"/>
  <c r="AO275" i="2"/>
  <c r="AO276" i="2"/>
  <c r="AO277" i="2"/>
  <c r="AO278" i="2"/>
  <c r="AO282" i="2"/>
  <c r="AO283" i="2"/>
  <c r="AO284" i="2"/>
  <c r="AO285" i="2"/>
  <c r="AO286" i="2"/>
  <c r="AO287" i="2"/>
  <c r="AO288" i="2"/>
  <c r="AO380" i="2"/>
  <c r="AO289" i="2"/>
  <c r="AO290" i="2"/>
  <c r="AO291" i="2"/>
  <c r="AQ245" i="2"/>
  <c r="AS245" i="2"/>
  <c r="AU245" i="2"/>
  <c r="AU176" i="2"/>
  <c r="AU211" i="2"/>
  <c r="AU242" i="2"/>
  <c r="AU175" i="2" s="1"/>
  <c r="AU265" i="2"/>
  <c r="AU268" i="2"/>
  <c r="AU264" i="2" s="1"/>
  <c r="AU272" i="2"/>
  <c r="AU271" i="2" s="1"/>
  <c r="AU281" i="2"/>
  <c r="AU280" i="2" s="1"/>
  <c r="AU279" i="2" s="1"/>
  <c r="AW245" i="2"/>
  <c r="AZ245" i="2"/>
  <c r="BA245" i="2"/>
  <c r="AY245" i="2" s="1"/>
  <c r="BB245" i="2"/>
  <c r="BC245" i="2"/>
  <c r="BE245" i="2"/>
  <c r="BF245" i="2"/>
  <c r="BG245" i="2"/>
  <c r="BH245" i="2"/>
  <c r="BJ245" i="2"/>
  <c r="BK245" i="2"/>
  <c r="BL245" i="2"/>
  <c r="BM245" i="2"/>
  <c r="BO245" i="2"/>
  <c r="BP245" i="2"/>
  <c r="BN245" i="2" s="1"/>
  <c r="BQ245" i="2"/>
  <c r="BR245" i="2"/>
  <c r="AQ129" i="2"/>
  <c r="AO129" i="2" s="1"/>
  <c r="AR129" i="2"/>
  <c r="AP129" i="2" s="1"/>
  <c r="AU129" i="2"/>
  <c r="BO129" i="2"/>
  <c r="BP129" i="2"/>
  <c r="BQ129" i="2"/>
  <c r="AO337" i="2"/>
  <c r="AO335" i="2"/>
  <c r="BD374" i="2"/>
  <c r="AY374" i="2"/>
  <c r="BI374" i="2"/>
  <c r="AP372" i="2"/>
  <c r="AO321" i="2"/>
  <c r="BI372" i="2"/>
  <c r="BD364" i="2"/>
  <c r="AO364" i="2"/>
  <c r="AO301" i="2"/>
  <c r="BN348" i="2"/>
  <c r="AP350" i="2"/>
  <c r="AQ176" i="2"/>
  <c r="AQ175" i="2" s="1"/>
  <c r="AR176" i="2"/>
  <c r="AS176" i="2"/>
  <c r="AT176" i="2"/>
  <c r="AW176" i="2"/>
  <c r="AX176" i="2"/>
  <c r="AZ176" i="2"/>
  <c r="BA176" i="2"/>
  <c r="BB176" i="2"/>
  <c r="BC176" i="2"/>
  <c r="BE176" i="2"/>
  <c r="BF176" i="2"/>
  <c r="BD176" i="2" s="1"/>
  <c r="BG176" i="2"/>
  <c r="BH176" i="2"/>
  <c r="BJ176" i="2"/>
  <c r="BK176" i="2"/>
  <c r="BI176" i="2" s="1"/>
  <c r="BL176" i="2"/>
  <c r="BM176" i="2"/>
  <c r="BO176" i="2"/>
  <c r="BP176" i="2"/>
  <c r="BQ176" i="2"/>
  <c r="BR176" i="2"/>
  <c r="AQ211" i="2"/>
  <c r="AR211" i="2"/>
  <c r="AS211" i="2"/>
  <c r="AS175" i="2" s="1"/>
  <c r="AT211" i="2"/>
  <c r="AW211" i="2"/>
  <c r="AX211" i="2"/>
  <c r="AX175" i="2" s="1"/>
  <c r="AZ211" i="2"/>
  <c r="BA211" i="2"/>
  <c r="BB211" i="2"/>
  <c r="BB242" i="2"/>
  <c r="BB175" i="2" s="1"/>
  <c r="BC211" i="2"/>
  <c r="BE211" i="2"/>
  <c r="BF211" i="2"/>
  <c r="BG211" i="2"/>
  <c r="BG242" i="2"/>
  <c r="BH211" i="2"/>
  <c r="BJ211" i="2"/>
  <c r="BK211" i="2"/>
  <c r="BL211" i="2"/>
  <c r="BL242" i="2"/>
  <c r="BM211" i="2"/>
  <c r="BO211" i="2"/>
  <c r="BO175" i="2" s="1"/>
  <c r="BP211" i="2"/>
  <c r="BQ211" i="2"/>
  <c r="BQ242" i="2"/>
  <c r="BR211" i="2"/>
  <c r="BR175" i="2" s="1"/>
  <c r="AQ242" i="2"/>
  <c r="AR242" i="2"/>
  <c r="AS242" i="2"/>
  <c r="AT242" i="2"/>
  <c r="AP242" i="2" s="1"/>
  <c r="AW242" i="2"/>
  <c r="AX242" i="2"/>
  <c r="AZ242" i="2"/>
  <c r="BA242" i="2"/>
  <c r="AY242" i="2" s="1"/>
  <c r="BC242" i="2"/>
  <c r="BE242" i="2"/>
  <c r="BF242" i="2"/>
  <c r="BH242" i="2"/>
  <c r="BH175" i="2" s="1"/>
  <c r="BH292" i="2" s="1"/>
  <c r="BH293" i="2" s="1"/>
  <c r="BJ242" i="2"/>
  <c r="BJ175" i="2" s="1"/>
  <c r="BK242" i="2"/>
  <c r="BM242" i="2"/>
  <c r="BO242" i="2"/>
  <c r="BP242" i="2"/>
  <c r="BR242" i="2"/>
  <c r="AO242" i="2"/>
  <c r="AY211" i="2"/>
  <c r="BE175" i="2"/>
  <c r="AZ175" i="2"/>
  <c r="AQ265" i="2"/>
  <c r="AQ264" i="2" s="1"/>
  <c r="AR265" i="2"/>
  <c r="AS265" i="2"/>
  <c r="AS268" i="2"/>
  <c r="AS264" i="2" s="1"/>
  <c r="AS292" i="2" s="1"/>
  <c r="AS293" i="2" s="1"/>
  <c r="AT265" i="2"/>
  <c r="AW265" i="2"/>
  <c r="AX265" i="2"/>
  <c r="AZ265" i="2"/>
  <c r="BA265" i="2"/>
  <c r="BB265" i="2"/>
  <c r="BC265" i="2"/>
  <c r="BC264" i="2" s="1"/>
  <c r="BC268" i="2"/>
  <c r="BE265" i="2"/>
  <c r="BF265" i="2"/>
  <c r="BD265" i="2" s="1"/>
  <c r="BG265" i="2"/>
  <c r="BG264" i="2" s="1"/>
  <c r="BH265" i="2"/>
  <c r="BH268" i="2"/>
  <c r="BH264" i="2" s="1"/>
  <c r="BJ265" i="2"/>
  <c r="BK265" i="2"/>
  <c r="BK268" i="2"/>
  <c r="BK272" i="2"/>
  <c r="BK271" i="2" s="1"/>
  <c r="BL265" i="2"/>
  <c r="BM265" i="2"/>
  <c r="BM264" i="2" s="1"/>
  <c r="BM268" i="2"/>
  <c r="BO265" i="2"/>
  <c r="BP265" i="2"/>
  <c r="BQ265" i="2"/>
  <c r="BR265" i="2"/>
  <c r="BR268" i="2"/>
  <c r="BR264" i="2" s="1"/>
  <c r="AQ268" i="2"/>
  <c r="AR268" i="2"/>
  <c r="AT268" i="2"/>
  <c r="AW268" i="2"/>
  <c r="AX268" i="2"/>
  <c r="AZ268" i="2"/>
  <c r="AZ264" i="2" s="1"/>
  <c r="BA268" i="2"/>
  <c r="BA264" i="2" s="1"/>
  <c r="BB268" i="2"/>
  <c r="BB272" i="2"/>
  <c r="BB271" i="2" s="1"/>
  <c r="BB281" i="2"/>
  <c r="BB280" i="2" s="1"/>
  <c r="BB279" i="2" s="1"/>
  <c r="BE268" i="2"/>
  <c r="BE272" i="2"/>
  <c r="BE271" i="2" s="1"/>
  <c r="BE281" i="2"/>
  <c r="BF268" i="2"/>
  <c r="BG268" i="2"/>
  <c r="BD268" i="2" s="1"/>
  <c r="BJ268" i="2"/>
  <c r="BI268" i="2" s="1"/>
  <c r="BL268" i="2"/>
  <c r="BL272" i="2"/>
  <c r="BL271" i="2" s="1"/>
  <c r="BL281" i="2"/>
  <c r="BL280" i="2" s="1"/>
  <c r="BL279" i="2" s="1"/>
  <c r="BO268" i="2"/>
  <c r="BO272" i="2"/>
  <c r="BO281" i="2"/>
  <c r="BO280" i="2" s="1"/>
  <c r="BO279" i="2" s="1"/>
  <c r="BP268" i="2"/>
  <c r="BQ268" i="2"/>
  <c r="AQ272" i="2"/>
  <c r="AQ271" i="2" s="1"/>
  <c r="AR272" i="2"/>
  <c r="AS272" i="2"/>
  <c r="AS271" i="2" s="1"/>
  <c r="AT272" i="2"/>
  <c r="AW272" i="2"/>
  <c r="AW271" i="2" s="1"/>
  <c r="AX272" i="2"/>
  <c r="AX271" i="2"/>
  <c r="AZ272" i="2"/>
  <c r="BA272" i="2"/>
  <c r="BA271" i="2" s="1"/>
  <c r="BC272" i="2"/>
  <c r="BC271" i="2"/>
  <c r="BF272" i="2"/>
  <c r="BG272" i="2"/>
  <c r="BG271" i="2" s="1"/>
  <c r="BH272" i="2"/>
  <c r="BH271" i="2" s="1"/>
  <c r="BJ272" i="2"/>
  <c r="BI272" i="2" s="1"/>
  <c r="BM272" i="2"/>
  <c r="BM271" i="2" s="1"/>
  <c r="BP272" i="2"/>
  <c r="BP271" i="2" s="1"/>
  <c r="BQ272" i="2"/>
  <c r="BQ271" i="2" s="1"/>
  <c r="BR272" i="2"/>
  <c r="BR271" i="2"/>
  <c r="AQ281" i="2"/>
  <c r="AQ280" i="2" s="1"/>
  <c r="AQ279" i="2" s="1"/>
  <c r="AR281" i="2"/>
  <c r="AS281" i="2"/>
  <c r="AS280" i="2"/>
  <c r="AS279" i="2" s="1"/>
  <c r="AT281" i="2"/>
  <c r="AT280" i="2" s="1"/>
  <c r="AT279" i="2" s="1"/>
  <c r="AW281" i="2"/>
  <c r="AW280" i="2"/>
  <c r="AW279" i="2" s="1"/>
  <c r="AX281" i="2"/>
  <c r="AX280" i="2" s="1"/>
  <c r="AX279" i="2" s="1"/>
  <c r="AZ281" i="2"/>
  <c r="BA281" i="2"/>
  <c r="BA280" i="2" s="1"/>
  <c r="BA279" i="2" s="1"/>
  <c r="BC281" i="2"/>
  <c r="BC280" i="2" s="1"/>
  <c r="BC279" i="2" s="1"/>
  <c r="BF281" i="2"/>
  <c r="BF280" i="2" s="1"/>
  <c r="BF279" i="2" s="1"/>
  <c r="BG281" i="2"/>
  <c r="BG280" i="2" s="1"/>
  <c r="BG279" i="2" s="1"/>
  <c r="BH281" i="2"/>
  <c r="BH280" i="2" s="1"/>
  <c r="BH279" i="2" s="1"/>
  <c r="BJ281" i="2"/>
  <c r="BK281" i="2"/>
  <c r="BM281" i="2"/>
  <c r="BM280" i="2"/>
  <c r="BM279" i="2" s="1"/>
  <c r="BP281" i="2"/>
  <c r="BP280" i="2" s="1"/>
  <c r="BQ281" i="2"/>
  <c r="BQ280" i="2"/>
  <c r="BQ279" i="2" s="1"/>
  <c r="BR281" i="2"/>
  <c r="BR280" i="2" s="1"/>
  <c r="BR279" i="2" s="1"/>
  <c r="AQ153" i="2"/>
  <c r="AR153" i="2"/>
  <c r="AU153" i="2"/>
  <c r="AU152" i="2" s="1"/>
  <c r="BP152" i="2"/>
  <c r="AQ160" i="2"/>
  <c r="AQ159" i="2" s="1"/>
  <c r="AQ158" i="2" s="1"/>
  <c r="AR160" i="2"/>
  <c r="AR159" i="2" s="1"/>
  <c r="AP159" i="2" s="1"/>
  <c r="AU160" i="2"/>
  <c r="BO160" i="2"/>
  <c r="BP160" i="2"/>
  <c r="BQ160" i="2"/>
  <c r="BQ159" i="2" s="1"/>
  <c r="BQ158" i="2" s="1"/>
  <c r="BQ173" i="2" s="1"/>
  <c r="AQ126" i="2"/>
  <c r="AR126" i="2"/>
  <c r="AP126" i="2" s="1"/>
  <c r="AU126" i="2"/>
  <c r="BO126" i="2"/>
  <c r="BP126" i="2"/>
  <c r="BN126" i="2" s="1"/>
  <c r="BQ126" i="2"/>
  <c r="AQ23" i="2"/>
  <c r="AR23" i="2"/>
  <c r="AP23" i="2"/>
  <c r="AU23" i="2"/>
  <c r="AU22" i="2" s="1"/>
  <c r="BO23" i="2"/>
  <c r="BP23" i="2"/>
  <c r="BQ23" i="2"/>
  <c r="BQ22" i="2" s="1"/>
  <c r="AR280" i="2"/>
  <c r="AR279" i="2" s="1"/>
  <c r="AR271" i="2"/>
  <c r="BO22" i="2"/>
  <c r="BO159" i="2"/>
  <c r="BO158" i="2" s="1"/>
  <c r="BO152" i="2"/>
  <c r="BN152" i="2" s="1"/>
  <c r="AQ152" i="2"/>
  <c r="BJ280" i="2"/>
  <c r="AZ280" i="2"/>
  <c r="AY281" i="2"/>
  <c r="AZ271" i="2"/>
  <c r="AY271" i="2" s="1"/>
  <c r="BQ264" i="2"/>
  <c r="AW264" i="2"/>
  <c r="AR264" i="2"/>
  <c r="AZ279" i="2"/>
  <c r="AP301" i="2"/>
  <c r="BA23" i="2"/>
  <c r="AY82" i="2"/>
  <c r="BA325" i="2"/>
  <c r="AU159" i="2"/>
  <c r="AR152" i="2"/>
  <c r="AP152" i="2" s="1"/>
  <c r="AP153" i="2"/>
  <c r="AY268" i="2"/>
  <c r="BF264" i="2"/>
  <c r="AO265" i="2"/>
  <c r="BD245" i="2"/>
  <c r="BN356" i="2"/>
  <c r="BF271" i="2"/>
  <c r="BD271" i="2" s="1"/>
  <c r="BI242" i="2"/>
  <c r="AO211" i="2"/>
  <c r="AW175" i="2"/>
  <c r="BM175" i="2"/>
  <c r="AY176" i="2"/>
  <c r="AP331" i="2"/>
  <c r="BD327" i="2"/>
  <c r="BD331" i="2"/>
  <c r="AV175" i="2"/>
  <c r="AW292" i="2"/>
  <c r="AW293" i="2" s="1"/>
  <c r="BE173" i="2"/>
  <c r="AU158" i="2"/>
  <c r="AU173" i="2"/>
  <c r="D19" i="2"/>
  <c r="E19" i="2"/>
  <c r="AY325" i="2" l="1"/>
  <c r="AY23" i="2"/>
  <c r="BN129" i="2"/>
  <c r="BN321" i="2"/>
  <c r="BN305" i="2"/>
  <c r="BR174" i="2"/>
  <c r="BR292" i="2"/>
  <c r="BR293" i="2" s="1"/>
  <c r="AO325" i="2"/>
  <c r="AZ174" i="2"/>
  <c r="BI364" i="2"/>
  <c r="BN370" i="2"/>
  <c r="AO299" i="2"/>
  <c r="BN325" i="2"/>
  <c r="AO152" i="2"/>
  <c r="BP159" i="2"/>
  <c r="BP158" i="2" s="1"/>
  <c r="BP173" i="2" s="1"/>
  <c r="BN160" i="2"/>
  <c r="BP279" i="2"/>
  <c r="BN280" i="2"/>
  <c r="AP325" i="2"/>
  <c r="AY279" i="2"/>
  <c r="AP265" i="2"/>
  <c r="AX264" i="2"/>
  <c r="AY382" i="2"/>
  <c r="BJ271" i="2"/>
  <c r="BI271" i="2" s="1"/>
  <c r="BQ21" i="2"/>
  <c r="AO279" i="2"/>
  <c r="BN271" i="2"/>
  <c r="AW174" i="2"/>
  <c r="AO271" i="2"/>
  <c r="BO271" i="2"/>
  <c r="BN272" i="2"/>
  <c r="BE280" i="2"/>
  <c r="BD281" i="2"/>
  <c r="BJ264" i="2"/>
  <c r="BI265" i="2"/>
  <c r="AS174" i="2"/>
  <c r="AO175" i="2"/>
  <c r="AO358" i="2"/>
  <c r="AY376" i="2"/>
  <c r="AY370" i="2"/>
  <c r="BD356" i="2"/>
  <c r="BI358" i="2"/>
  <c r="AT264" i="2"/>
  <c r="AP264" i="2" s="1"/>
  <c r="AP268" i="2"/>
  <c r="AP358" i="2"/>
  <c r="BJ279" i="2"/>
  <c r="BK280" i="2"/>
  <c r="BK279" i="2" s="1"/>
  <c r="BI281" i="2"/>
  <c r="AT271" i="2"/>
  <c r="AP272" i="2"/>
  <c r="BN265" i="2"/>
  <c r="BO264" i="2"/>
  <c r="AX292" i="2"/>
  <c r="AX293" i="2" s="1"/>
  <c r="AX174" i="2"/>
  <c r="AP211" i="2"/>
  <c r="AR175" i="2"/>
  <c r="BN299" i="2"/>
  <c r="AP280" i="2"/>
  <c r="AO281" i="2"/>
  <c r="AR158" i="2"/>
  <c r="AO153" i="2"/>
  <c r="BP22" i="2"/>
  <c r="BP21" i="2" s="1"/>
  <c r="BP264" i="2"/>
  <c r="BN264" i="2" s="1"/>
  <c r="BE264" i="2"/>
  <c r="AO176" i="2"/>
  <c r="BQ175" i="2"/>
  <c r="BD211" i="2"/>
  <c r="AO245" i="2"/>
  <c r="AO374" i="2"/>
  <c r="AY372" i="2"/>
  <c r="BI360" i="2"/>
  <c r="BN378" i="2"/>
  <c r="BN382" i="2"/>
  <c r="BN301" i="2"/>
  <c r="AY317" i="2"/>
  <c r="AY299" i="2"/>
  <c r="BD325" i="2"/>
  <c r="BD160" i="2"/>
  <c r="AY129" i="2"/>
  <c r="AV292" i="2"/>
  <c r="AV293" i="2" s="1"/>
  <c r="BD159" i="2"/>
  <c r="AP271" i="2"/>
  <c r="AQ22" i="2"/>
  <c r="AO126" i="2"/>
  <c r="BH174" i="2"/>
  <c r="AP281" i="2"/>
  <c r="BB264" i="2"/>
  <c r="BB292" i="2" s="1"/>
  <c r="BB293" i="2" s="1"/>
  <c r="BK264" i="2"/>
  <c r="BL175" i="2"/>
  <c r="AY352" i="2"/>
  <c r="BD372" i="2"/>
  <c r="BI378" i="2"/>
  <c r="AP356" i="2"/>
  <c r="AY323" i="2"/>
  <c r="BD299" i="2"/>
  <c r="BI323" i="2"/>
  <c r="BI321" i="2"/>
  <c r="BG22" i="2"/>
  <c r="BM292" i="2"/>
  <c r="BM293" i="2" s="1"/>
  <c r="AP279" i="2"/>
  <c r="AU21" i="2"/>
  <c r="AO272" i="2"/>
  <c r="BL264" i="2"/>
  <c r="AO264" i="2"/>
  <c r="BE292" i="2"/>
  <c r="BN211" i="2"/>
  <c r="BG175" i="2"/>
  <c r="BC175" i="2"/>
  <c r="AO378" i="2"/>
  <c r="AY356" i="2"/>
  <c r="AY358" i="2"/>
  <c r="AY378" i="2"/>
  <c r="BN368" i="2"/>
  <c r="BR22" i="2"/>
  <c r="BR21" i="2" s="1"/>
  <c r="BN335" i="2"/>
  <c r="BD317" i="2"/>
  <c r="BD301" i="2"/>
  <c r="BI309" i="2"/>
  <c r="BI335" i="2"/>
  <c r="BN23" i="2"/>
  <c r="BA22" i="2"/>
  <c r="AY22" i="2" s="1"/>
  <c r="AP321" i="2"/>
  <c r="AO327" i="2"/>
  <c r="AP317" i="2"/>
  <c r="BN337" i="2"/>
  <c r="AY327" i="2"/>
  <c r="BD323" i="2"/>
  <c r="BI331" i="2"/>
  <c r="AW22" i="2"/>
  <c r="AW21" i="2" s="1"/>
  <c r="AV21" i="2"/>
  <c r="BI22" i="2"/>
  <c r="BE22" i="2"/>
  <c r="BH22" i="2"/>
  <c r="BF22" i="2"/>
  <c r="BF21" i="2" s="1"/>
  <c r="AP327" i="2"/>
  <c r="BN317" i="2"/>
  <c r="BB21" i="2"/>
  <c r="BC21" i="2"/>
  <c r="AY305" i="2"/>
  <c r="BD305" i="2"/>
  <c r="BI152" i="2"/>
  <c r="BI325" i="2"/>
  <c r="BI23" i="2"/>
  <c r="BN158" i="2"/>
  <c r="BN173" i="2" s="1"/>
  <c r="BO173" i="2"/>
  <c r="BG174" i="2"/>
  <c r="BD264" i="2"/>
  <c r="BG292" i="2"/>
  <c r="BG293" i="2" s="1"/>
  <c r="BC174" i="2"/>
  <c r="BC292" i="2"/>
  <c r="BC293" i="2" s="1"/>
  <c r="AO292" i="2"/>
  <c r="AO293" i="2" s="1"/>
  <c r="AO158" i="2"/>
  <c r="AQ173" i="2"/>
  <c r="AO22" i="2"/>
  <c r="AO172" i="2" s="1"/>
  <c r="AO173" i="2" s="1"/>
  <c r="AQ21" i="2"/>
  <c r="BN279" i="2"/>
  <c r="BO174" i="2"/>
  <c r="AY265" i="2"/>
  <c r="BI245" i="2"/>
  <c r="AU174" i="2"/>
  <c r="AO348" i="2"/>
  <c r="AO370" i="2"/>
  <c r="AY364" i="2"/>
  <c r="AY368" i="2"/>
  <c r="BI350" i="2"/>
  <c r="BI356" i="2"/>
  <c r="BN358" i="2"/>
  <c r="BN364" i="2"/>
  <c r="BN376" i="2"/>
  <c r="AP364" i="2"/>
  <c r="AP376" i="2"/>
  <c r="AP370" i="2"/>
  <c r="AP335" i="2"/>
  <c r="AO317" i="2"/>
  <c r="AO323" i="2"/>
  <c r="BN333" i="2"/>
  <c r="BN153" i="2"/>
  <c r="AY152" i="2"/>
  <c r="AY153" i="2"/>
  <c r="AY333" i="2"/>
  <c r="BD153" i="2"/>
  <c r="BD333" i="2"/>
  <c r="BL21" i="2"/>
  <c r="BG21" i="2"/>
  <c r="BH21" i="2"/>
  <c r="AQ174" i="2"/>
  <c r="AO174" i="2" s="1"/>
  <c r="AO159" i="2"/>
  <c r="BD158" i="2"/>
  <c r="BD173" i="2" s="1"/>
  <c r="AY264" i="2"/>
  <c r="BD22" i="2"/>
  <c r="AO280" i="2"/>
  <c r="AR174" i="2"/>
  <c r="AR292" i="2"/>
  <c r="AR293" i="2" s="1"/>
  <c r="BM174" i="2"/>
  <c r="BN242" i="2"/>
  <c r="BD272" i="2"/>
  <c r="BN268" i="2"/>
  <c r="AQ292" i="2"/>
  <c r="AQ293" i="2" s="1"/>
  <c r="AZ292" i="2"/>
  <c r="AZ293" i="2" s="1"/>
  <c r="AY280" i="2"/>
  <c r="AO23" i="2"/>
  <c r="BD126" i="2"/>
  <c r="AO160" i="2"/>
  <c r="BO21" i="2"/>
  <c r="BN159" i="2"/>
  <c r="AU292" i="2"/>
  <c r="AU293" i="2" s="1"/>
  <c r="BN281" i="2"/>
  <c r="AP160" i="2"/>
  <c r="AR22" i="2"/>
  <c r="AY272" i="2"/>
  <c r="AO268" i="2"/>
  <c r="BO292" i="2"/>
  <c r="BO293" i="2" s="1"/>
  <c r="BD242" i="2"/>
  <c r="BI211" i="2"/>
  <c r="BB174" i="2"/>
  <c r="BN176" i="2"/>
  <c r="BP175" i="2"/>
  <c r="BK175" i="2"/>
  <c r="BF175" i="2"/>
  <c r="BA175" i="2"/>
  <c r="AT175" i="2"/>
  <c r="AP176" i="2"/>
  <c r="AO382" i="2"/>
  <c r="AO356" i="2"/>
  <c r="AY350" i="2"/>
  <c r="AY360" i="2"/>
  <c r="BD350" i="2"/>
  <c r="BD348" i="2"/>
  <c r="BD368" i="2"/>
  <c r="BD376" i="2"/>
  <c r="BD370" i="2"/>
  <c r="BI376" i="2"/>
  <c r="BI370" i="2"/>
  <c r="BI382" i="2"/>
  <c r="BN350" i="2"/>
  <c r="BN360" i="2"/>
  <c r="AP348" i="2"/>
  <c r="AP360" i="2"/>
  <c r="BI305" i="2"/>
  <c r="AX22" i="2"/>
  <c r="AX21" i="2" s="1"/>
  <c r="BD152" i="2"/>
  <c r="BE21" i="2"/>
  <c r="BD129" i="2"/>
  <c r="BN327" i="2"/>
  <c r="AZ159" i="2"/>
  <c r="AY160" i="2"/>
  <c r="BI153" i="2"/>
  <c r="BI333" i="2"/>
  <c r="AT21" i="2"/>
  <c r="AS21" i="2"/>
  <c r="BM21" i="2"/>
  <c r="BK21" i="2"/>
  <c r="BJ159" i="2"/>
  <c r="BI160" i="2"/>
  <c r="F19" i="2"/>
  <c r="G19" i="2" s="1"/>
  <c r="BN22" i="2" l="1"/>
  <c r="BN21" i="2"/>
  <c r="BQ292" i="2"/>
  <c r="BQ293" i="2" s="1"/>
  <c r="BQ174" i="2"/>
  <c r="AP158" i="2"/>
  <c r="AR173" i="2"/>
  <c r="BE293" i="2"/>
  <c r="BL292" i="2"/>
  <c r="BL293" i="2" s="1"/>
  <c r="BL174" i="2"/>
  <c r="BI264" i="2"/>
  <c r="BE174" i="2"/>
  <c r="BI279" i="2"/>
  <c r="BJ292" i="2"/>
  <c r="BJ293" i="2" s="1"/>
  <c r="BI280" i="2"/>
  <c r="BJ174" i="2"/>
  <c r="BE279" i="2"/>
  <c r="BD279" i="2" s="1"/>
  <c r="BD280" i="2"/>
  <c r="BA21" i="2"/>
  <c r="BI159" i="2"/>
  <c r="BJ158" i="2"/>
  <c r="AZ158" i="2"/>
  <c r="AY159" i="2"/>
  <c r="BA292" i="2"/>
  <c r="BA293" i="2" s="1"/>
  <c r="AY175" i="2"/>
  <c r="AY292" i="2" s="1"/>
  <c r="AY293" i="2" s="1"/>
  <c r="BA174" i="2"/>
  <c r="AY174" i="2" s="1"/>
  <c r="BK292" i="2"/>
  <c r="BK293" i="2" s="1"/>
  <c r="BK174" i="2"/>
  <c r="BI174" i="2" s="1"/>
  <c r="BI175" i="2"/>
  <c r="BI292" i="2" s="1"/>
  <c r="BI293" i="2" s="1"/>
  <c r="BD21" i="2"/>
  <c r="AT174" i="2"/>
  <c r="AP174" i="2" s="1"/>
  <c r="AP175" i="2"/>
  <c r="AP292" i="2" s="1"/>
  <c r="AP293" i="2" s="1"/>
  <c r="AT292" i="2"/>
  <c r="AT293" i="2" s="1"/>
  <c r="BF174" i="2"/>
  <c r="BD174" i="2" s="1"/>
  <c r="BF292" i="2"/>
  <c r="BF293" i="2" s="1"/>
  <c r="BN175" i="2"/>
  <c r="BN292" i="2" s="1"/>
  <c r="BN293" i="2" s="1"/>
  <c r="BP292" i="2"/>
  <c r="BP293" i="2" s="1"/>
  <c r="BP174" i="2"/>
  <c r="BN174" i="2" s="1"/>
  <c r="AR21" i="2"/>
  <c r="AP21" i="2" s="1"/>
  <c r="AP22" i="2"/>
  <c r="AP172" i="2" s="1"/>
  <c r="AP173" i="2" s="1"/>
  <c r="BD175" i="2"/>
  <c r="BD292" i="2" s="1"/>
  <c r="BD293" i="2" s="1"/>
  <c r="AO21" i="2"/>
  <c r="H19" i="2"/>
  <c r="I19" i="2" s="1"/>
  <c r="BJ173" i="2" l="1"/>
  <c r="BI158" i="2"/>
  <c r="BI173" i="2" s="1"/>
  <c r="BJ21" i="2"/>
  <c r="BI21" i="2" s="1"/>
  <c r="AZ173" i="2"/>
  <c r="AY158" i="2"/>
  <c r="AY173" i="2" s="1"/>
  <c r="AZ21" i="2"/>
  <c r="AY21" i="2" s="1"/>
  <c r="J19" i="2"/>
  <c r="K19" i="2" s="1"/>
  <c r="L19" i="2" l="1"/>
  <c r="M19" i="2" s="1"/>
  <c r="N19" i="2" l="1"/>
  <c r="O19" i="2" s="1"/>
  <c r="P19" i="2" l="1"/>
  <c r="Q19" i="2" s="1"/>
  <c r="R19" i="2" l="1"/>
  <c r="S19" i="2" s="1"/>
  <c r="T19" i="2" l="1"/>
  <c r="U19" i="2" s="1"/>
  <c r="V19" i="2" l="1"/>
  <c r="W19" i="2" s="1"/>
  <c r="X19" i="2" l="1"/>
  <c r="Y19" i="2" s="1"/>
  <c r="Z19" i="2" l="1"/>
  <c r="AA19" i="2" s="1"/>
  <c r="AB19" i="2"/>
  <c r="AC19" i="2" s="1"/>
  <c r="AD19" i="2"/>
  <c r="AE19" i="2" s="1"/>
  <c r="AF19" i="2"/>
  <c r="AG19" i="2" s="1"/>
  <c r="AH19" i="2"/>
  <c r="AI19" i="2" s="1"/>
  <c r="AJ19" i="2"/>
  <c r="AK19" i="2" s="1"/>
  <c r="AO19" i="2"/>
  <c r="AP19" i="2" s="1"/>
  <c r="AQ19" i="2"/>
  <c r="AR19" i="2" s="1"/>
  <c r="AS19" i="2"/>
  <c r="AT19" i="2" s="1"/>
  <c r="AU19" i="2"/>
  <c r="AV19" i="2" s="1"/>
  <c r="AW19" i="2"/>
  <c r="AX19" i="2" s="1"/>
  <c r="AY19" i="2"/>
  <c r="AZ19" i="2" s="1"/>
  <c r="BA19" i="2"/>
  <c r="BB19" i="2" s="1"/>
  <c r="BC19" i="2"/>
  <c r="BD19" i="2" s="1"/>
  <c r="BE19" i="2"/>
  <c r="BF19" i="2" s="1"/>
  <c r="BG19" i="2"/>
  <c r="BH19" i="2" s="1"/>
  <c r="BI19" i="2"/>
  <c r="BJ19" i="2" s="1"/>
  <c r="BK19" i="2"/>
  <c r="BL19" i="2" s="1"/>
  <c r="BM19" i="2"/>
  <c r="BN19" i="2" s="1"/>
  <c r="BO19" i="2"/>
  <c r="BP19" i="2" s="1"/>
  <c r="BQ19" i="2"/>
  <c r="BR19" i="2" s="1"/>
</calcChain>
</file>

<file path=xl/sharedStrings.xml><?xml version="1.0" encoding="utf-8"?>
<sst xmlns="http://schemas.openxmlformats.org/spreadsheetml/2006/main" count="2708" uniqueCount="436">
  <si>
    <t/>
  </si>
  <si>
    <t>СВОД  РЕЕСТРОВ  РАСХОДНЫХ  ОБЯЗАТЕЛЬСТВ   МУНИЦИПАЛЬНЫХ  ОБРАЗОВАНИЙ,</t>
  </si>
  <si>
    <t>ВХОДЯЩИХ  В  СОСТАВ  СУБЪЕКТА  РОССИЙСКОЙ  ФЕДЕРАЦИИ</t>
  </si>
  <si>
    <t xml:space="preserve">Финансовый орган субъекта Российской Федерации    </t>
  </si>
  <si>
    <t>Единица измерения: руб</t>
  </si>
  <si>
    <t>Наименование полномочия, 
расходного обязательства</t>
  </si>
  <si>
    <t>Код строки</t>
  </si>
  <si>
    <t xml:space="preserve">  Правовое основание финансового обеспечения полномочия, расходного обязательства муниципального образования</t>
  </si>
  <si>
    <t>Группа полномочий</t>
  </si>
  <si>
    <t xml:space="preserve">Код расхода по БК </t>
  </si>
  <si>
    <t>Объем средств на исполнение расходного обязательства муниципального образования</t>
  </si>
  <si>
    <t>Российской Федерации</t>
  </si>
  <si>
    <t>субъекта Российской Федерации</t>
  </si>
  <si>
    <t>Муниципального образования субъекта</t>
  </si>
  <si>
    <t>Федеральные законы</t>
  </si>
  <si>
    <t>Указы Президента Российской Федерации</t>
  </si>
  <si>
    <t>Нормативные правовые акты Правительства Российской Федерации</t>
  </si>
  <si>
    <t>в том числе государственные программы Российской Федерации</t>
  </si>
  <si>
    <t>Акты федеральных органов исполнительной власти</t>
  </si>
  <si>
    <t>Договоры, соглашения</t>
  </si>
  <si>
    <t xml:space="preserve">Законы субъекта Российской Федерации </t>
  </si>
  <si>
    <t>Нормативные правовые акты субъекта Российской Федерации</t>
  </si>
  <si>
    <t>плановый период</t>
  </si>
  <si>
    <t>наименование, номер и дата</t>
  </si>
  <si>
    <t>номер статьи (подстатьи), пункта (подпункта)</t>
  </si>
  <si>
    <t>дата вступления в силу, срок действия</t>
  </si>
  <si>
    <t>Код НПА</t>
  </si>
  <si>
    <t>подраздел</t>
  </si>
  <si>
    <t>ЦСР</t>
  </si>
  <si>
    <t>ВР</t>
  </si>
  <si>
    <t>КОСГУ</t>
  </si>
  <si>
    <t>Всего</t>
  </si>
  <si>
    <t>в т.ч. за счет целевых средств федерального бюджета</t>
  </si>
  <si>
    <t>в т.ч. за счет целевых средств регионального бюджета</t>
  </si>
  <si>
    <t>в т.ч. за счет прочих безвозмездных поступлений, включая средства фондов</t>
  </si>
  <si>
    <t>в т.ч. за счет средств местных бюджетов</t>
  </si>
  <si>
    <t>по плану</t>
  </si>
  <si>
    <t>по факту исполнения</t>
  </si>
  <si>
    <t>х</t>
  </si>
  <si>
    <t>1001</t>
  </si>
  <si>
    <t>1003</t>
  </si>
  <si>
    <t>Федеральный закон от 06.10.2003 № 131-ФЗ "Об общих принципах организации местного самоуправления в Российской Федерации"</t>
  </si>
  <si>
    <t>06.10.2003, не установлен</t>
  </si>
  <si>
    <t>в целом</t>
  </si>
  <si>
    <t>не установлен</t>
  </si>
  <si>
    <t>1</t>
  </si>
  <si>
    <t>0111</t>
  </si>
  <si>
    <t>870</t>
  </si>
  <si>
    <t>000</t>
  </si>
  <si>
    <t>0113</t>
  </si>
  <si>
    <t>831</t>
  </si>
  <si>
    <t>3</t>
  </si>
  <si>
    <t>4</t>
  </si>
  <si>
    <t>244</t>
  </si>
  <si>
    <t>220</t>
  </si>
  <si>
    <t>300</t>
  </si>
  <si>
    <t>0412</t>
  </si>
  <si>
    <t>0409</t>
  </si>
  <si>
    <t>12</t>
  </si>
  <si>
    <t>0309</t>
  </si>
  <si>
    <t>111</t>
  </si>
  <si>
    <t>210</t>
  </si>
  <si>
    <t>112</t>
  </si>
  <si>
    <t>119</t>
  </si>
  <si>
    <t>242</t>
  </si>
  <si>
    <t>7</t>
  </si>
  <si>
    <t>852</t>
  </si>
  <si>
    <t>01.01.2014, не установлен</t>
  </si>
  <si>
    <t>851</t>
  </si>
  <si>
    <t>853</t>
  </si>
  <si>
    <t>10</t>
  </si>
  <si>
    <t>11</t>
  </si>
  <si>
    <t>0220280590</t>
  </si>
  <si>
    <t>18</t>
  </si>
  <si>
    <t>19</t>
  </si>
  <si>
    <t>340</t>
  </si>
  <si>
    <t>20</t>
  </si>
  <si>
    <t>21</t>
  </si>
  <si>
    <t>23</t>
  </si>
  <si>
    <t>24</t>
  </si>
  <si>
    <t>321</t>
  </si>
  <si>
    <t>0709</t>
  </si>
  <si>
    <t>0640280590</t>
  </si>
  <si>
    <t>Закон Воронежской области от 27.10.2006 № 90-ОЗ "О культуре"</t>
  </si>
  <si>
    <t>13.11.2006, не установлен</t>
  </si>
  <si>
    <t>0801</t>
  </si>
  <si>
    <t>1101</t>
  </si>
  <si>
    <t>Федеральный закон от 06.10.2003 № 131 "Об общих принципах организации местного самоуправления в Российской Федерации"</t>
  </si>
  <si>
    <t>11.04.2016 – 12.04.2016</t>
  </si>
  <si>
    <t>0104</t>
  </si>
  <si>
    <t>129</t>
  </si>
  <si>
    <t>122</t>
  </si>
  <si>
    <t>121</t>
  </si>
  <si>
    <t>Федеральный закон от 02.03.2007 № 25-ФЗ "О муниципальной службе в Российской Федерации"</t>
  </si>
  <si>
    <t>ст.22 п.2</t>
  </si>
  <si>
    <t>01.06.2007, не установлен</t>
  </si>
  <si>
    <t>Закон Воронежской области от 28.12.2007 № 175-ОЗ "О муниципальной службе в Воронежской области"</t>
  </si>
  <si>
    <t>01.03.2008, не установлен</t>
  </si>
  <si>
    <t>1301</t>
  </si>
  <si>
    <t>730</t>
  </si>
  <si>
    <t>ст.16</t>
  </si>
  <si>
    <t xml:space="preserve"> </t>
  </si>
  <si>
    <t>Закон Воронежской области от 17.11.2005 № 68-ОЗ "О межбюджетных отношениях органов государственной власти и органов местного самоуправления в Воронежской области"</t>
  </si>
  <si>
    <t>01.01.2006, не установлен</t>
  </si>
  <si>
    <t>540</t>
  </si>
  <si>
    <t>0314</t>
  </si>
  <si>
    <t>0505</t>
  </si>
  <si>
    <t>Постановление Правительства Воронежской области от 09.12.2013 № 1072 "Об утверждении государственной программы Воронежской области "Содействие развитию муниципальных образований и местного самоуправления"</t>
  </si>
  <si>
    <t>09.12.2013, не установлен</t>
  </si>
  <si>
    <t>0502</t>
  </si>
  <si>
    <t>Постановление администрации Хохольского муниципального района от 24.11.2016 № 695 "Об утверждении порядка предоставления и расходования иных межбюджетных трансфертов местным бюджетам поселений из районного бюджета за счет бюджетного кредита из областного бюджета на софинансирование расходов по благоустройству мест массового отдыха населения"</t>
  </si>
  <si>
    <t>24.11.2016, не установлен</t>
  </si>
  <si>
    <t>0503</t>
  </si>
  <si>
    <t>Постановление администрации Хохольского муниципального района от 19.05.2016 № 254 "О распределении субсидий из областного бюджета бюджетам муниципальных образований Хохольского муниципального района на софинансирование расходных обязательств, возникающих при выполнении полномочий органов местного самоуправления по вопросам местного значения в сфере обеспечения уличного освещения в рамках муниципальной программы "Повышение энергоэффективности и развитие энергетики Хохольского муниципального района Воронеэской области на 2014-2020 годы"</t>
  </si>
  <si>
    <t>01.01.2016 – 21.12.2016</t>
  </si>
  <si>
    <t>4. Расходные обязательства, возникшие в результате принятия нормативных правовых актов городского поселения, заключения договоров (соглашений), всего</t>
  </si>
  <si>
    <t>5000</t>
  </si>
  <si>
    <t>4.1. Расходные обязательства, возникшие в результате принятия нормативных правовых актов городского поселения, заключения договоров (соглашений) в рамках реализации вопросов местного значения городского поселения, всего</t>
  </si>
  <si>
    <t>5001</t>
  </si>
  <si>
    <t>4.1.1. по перечню, предусмотренному частью  1 статьи 14 Федерального закона от 6 октября 2003  г.   № 131-ФЗ «Об общих принципах организации местного самоуправления в Российской Федерации», всего</t>
  </si>
  <si>
    <t>5002</t>
  </si>
  <si>
    <t>4.1.1.1. составление и рассмотрение проекта бюджета городского поселения, утверждение и исполнение бюджета городского поселения, осуществление контроля за его исполнением, составление и утверждение отчета об исполнении бюджета городского поселения</t>
  </si>
  <si>
    <t>5003</t>
  </si>
  <si>
    <t>ст.14 п.1 подп.1</t>
  </si>
  <si>
    <t>0110490030</t>
  </si>
  <si>
    <t>4.1.1.3. владение, пользование и распоряжение имуществом, находящимся в муниципальной собственности городского поселения</t>
  </si>
  <si>
    <t>5005</t>
  </si>
  <si>
    <t>ст.14 п.1 подп.3</t>
  </si>
  <si>
    <t>0110390040</t>
  </si>
  <si>
    <t>4.1.1.4. организация в границах городского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</si>
  <si>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5006</t>
  </si>
  <si>
    <t>ст.14 п.1 подп.4</t>
  </si>
  <si>
    <t>0131078490</t>
  </si>
  <si>
    <t>0131090340</t>
  </si>
  <si>
    <t>0130390290</t>
  </si>
  <si>
    <t>4.1.1.6. дорожная деятельность в отношении автомобильных дорог местного значения в границах населенных пунктов городского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городского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</si>
  <si>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5008</t>
  </si>
  <si>
    <t>ст.14 п.1 подп.5</t>
  </si>
  <si>
    <t>0120180600</t>
  </si>
  <si>
    <t>0120190600</t>
  </si>
  <si>
    <t>0120290270</t>
  </si>
  <si>
    <t>4.1.1.7. обеспечение проживающих в городского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</si>
  <si>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5009</t>
  </si>
  <si>
    <t>ст.14 п.1 подп.6</t>
  </si>
  <si>
    <t>0501</t>
  </si>
  <si>
    <t>0131090350</t>
  </si>
  <si>
    <t>0131090360</t>
  </si>
  <si>
    <t>4.1.1.19. создание условий для организации досуга и обеспечения жителей городского поселения услугами организаций культуры</t>
  </si>
  <si>
    <t>5021</t>
  </si>
  <si>
    <t>ст.14 п.1 подп.12</t>
  </si>
  <si>
    <t>0140190590</t>
  </si>
  <si>
    <t>4.1.1.22. обеспечение условий для развития на территории городского поселения физической культуры, школьного спорта и массового спорта</t>
  </si>
  <si>
    <t>5024</t>
  </si>
  <si>
    <t>ст.14 п.1 подп.14</t>
  </si>
  <si>
    <t>0110390180</t>
  </si>
  <si>
    <t>4.1.1.24. создание условий для массового отдыха жителей городского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</si>
  <si>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5026</t>
  </si>
  <si>
    <t>ст.14 п.1 подп.15</t>
  </si>
  <si>
    <t>0130890330</t>
  </si>
  <si>
    <t>01308L5550</t>
  </si>
  <si>
    <t>4.1.1.26. участие в организации деятельности по сбору (в том числе раздельному сбору) и транспортированию твердых коммунальных отходов</t>
  </si>
  <si>
    <t>5028</t>
  </si>
  <si>
    <t>Закон Российской Федерации от 06.10.2003 № 131 "Об общих принципах организации местного самоуправления в Российской Федерации"</t>
  </si>
  <si>
    <t>ст.14 п.1 подп.18</t>
  </si>
  <si>
    <t>0130590330</t>
  </si>
  <si>
    <t>4.1.1.27. утверждение правил благоустройства территории городского поселения, осуществление контроля за их соблюдением</t>
  </si>
  <si>
    <t>5029</t>
  </si>
  <si>
    <t>ст.14 п.1 подп.19</t>
  </si>
  <si>
    <t>0130178670</t>
  </si>
  <si>
    <t>Распоряжение Правительства Воронежской области от 20.09.2016 № 576-р "О предоставлении бюджетных кредитов"</t>
  </si>
  <si>
    <t>20.09.2016, не установлен</t>
  </si>
  <si>
    <t>Распоряжение администрации Хохольского муниципального района от 24.11.2016 № 350 "О выделении иных межбюджетных трансфертов местным бюджетам поселений из районного бюджета за счет бюджетного кредита из областного бюджета, на софинансирование расходов по благоустройству мест массового отдыха населения"</t>
  </si>
  <si>
    <t>24.11.2016 – 31.12.2016</t>
  </si>
  <si>
    <t>0130190300</t>
  </si>
  <si>
    <t>0130690310</t>
  </si>
  <si>
    <t>0130790380</t>
  </si>
  <si>
    <t>0130990330</t>
  </si>
  <si>
    <t>4.1.1.33. организация ритуальных услуг и содержание мест захоронения</t>
  </si>
  <si>
    <t>5035</t>
  </si>
  <si>
    <t>ст.14 п.1 подп.22</t>
  </si>
  <si>
    <t>0130290320</t>
  </si>
  <si>
    <t>01302S8910</t>
  </si>
  <si>
    <t>4.1.1.34. 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</si>
  <si>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5036</t>
  </si>
  <si>
    <t>ст.14 п.1 подп.23</t>
  </si>
  <si>
    <t>0110380060</t>
  </si>
  <si>
    <t>0110390050</t>
  </si>
  <si>
    <t>4.1.1.49. участие в соответствии с Федеральным законом от 24 июля 2007 г. № 221-ФЗ «О государственном кадастре недвижимости» в выполнении комплексных кадастровых работ</t>
  </si>
  <si>
    <t>5051</t>
  </si>
  <si>
    <t>ст.14 п.1 подп.39</t>
  </si>
  <si>
    <t>0110390070</t>
  </si>
  <si>
    <t>4.1.2. в случаях заключения соглашения с органами местного самоуправления муниципального района о передаче городскому поселению осуществления части полномочий  по решению вопросов местного значения муниципального района, всего</t>
  </si>
  <si>
    <t>5100</t>
  </si>
  <si>
    <t>4.1.2.2. организация в границах муниципального района электро- и газоснабжения поселений в пределах полномочий, установленных законодательством Российской Федерации</t>
  </si>
  <si>
    <t>5102</t>
  </si>
  <si>
    <t>ст.14 п.1 подп.24</t>
  </si>
  <si>
    <t>Постановление Правительства Воронежской области от 25.12.2013 № 1163 "Об утверждении государственной программы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
"</t>
  </si>
  <si>
    <t>Постановление Правительства Воронежской области от 30.12.2013 № 1181 "Об утверждении государственной программы Воронежской области "Энергоэффективность и развитие энергетики"</t>
  </si>
  <si>
    <t>30.12.2013, не установлен</t>
  </si>
  <si>
    <t>4.2. Расходные обязательства, возникшие в результате принятия нормативных правовых актов городского поселения, заключения договоров (соглашений) в рамках реализации полномочий органов местного самоуправления городского поселения по решению вопросов местного значения городского поселения, по перечню, предусмотренному частью 1 статьи  17 Федерального закона от 6 октября  2003  г. № 131-ФЗ «Об общих принципах организации местного самоуправления в Российской Федерации», всего</t>
  </si>
  <si>
    <t>5200</t>
  </si>
  <si>
    <t>4.2.1. материально-техническое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</t>
  </si>
  <si>
    <t>5201</t>
  </si>
  <si>
    <t>0110190010</t>
  </si>
  <si>
    <t>0110190020</t>
  </si>
  <si>
    <t>4.2.2. материально-техническое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</t>
  </si>
  <si>
    <t>5202</t>
  </si>
  <si>
    <t>4.2.4. обслуживание долговых обязательств в части процентов, пеней и штрафных санкций по бюджетным кредитам, полученным из региональных и местных бюджетов</t>
  </si>
  <si>
    <t>5204</t>
  </si>
  <si>
    <t>0110490190</t>
  </si>
  <si>
    <t>4.3. Расходные обязательства, возникшие в результате принятия нормативных правовых актов городского поселения, заключения договоров (соглашений) в рамках реализации органами местного самоуправления городского поселения прав на решение вопросов, не отнесенных к вопросам местного значения городского поселения, всего</t>
  </si>
  <si>
    <t>5300</t>
  </si>
  <si>
    <t>4.3.3.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положений, устанавливающих указанное право, всего</t>
  </si>
  <si>
    <t>5500</t>
  </si>
  <si>
    <t>4.3.3.1. Предоставление доплаты за выслугу лет к трудовой пенсии муниципальным служащим за счет средств местного бюджета</t>
  </si>
  <si>
    <t>5501</t>
  </si>
  <si>
    <t>0110590130</t>
  </si>
  <si>
    <t>4.3.3.2. Социальное обеспечение граждан, находящихся в трудной жизненной ситуации, малоимущих граждан</t>
  </si>
  <si>
    <t>5502</t>
  </si>
  <si>
    <t>0110380630</t>
  </si>
  <si>
    <t>0110390160</t>
  </si>
  <si>
    <t>4.6. Расходные обязательства, возникшие в результате принятия нормативных правовых актов городского поселения, заключения соглашений, предусматривающих предоставление межбюджетных трансфертов из бюджета городского поселения другим бюджетам бюджетной системы Российской Федерации, всего</t>
  </si>
  <si>
    <t>6100</t>
  </si>
  <si>
    <t>4.6.2. по предоставлению иных межбюджетных трансфертов, всего</t>
  </si>
  <si>
    <t>6200</t>
  </si>
  <si>
    <t>4.6.2.1. в бюджет муниципального района в случае заключения соглашения с органами местного самоуправления муниципального района, в состав которого входит городское поселение, о передаче им осуществления части своих полномочий по решению вопросов местного значения, всего</t>
  </si>
  <si>
    <t>6201</t>
  </si>
  <si>
    <t>4.6.2.1.1. осуществление муниципального финансового контроля</t>
  </si>
  <si>
    <t>6202</t>
  </si>
  <si>
    <t>ст.15 п.4</t>
  </si>
  <si>
    <t>0110290010</t>
  </si>
  <si>
    <t>4.6.2.1.2. развитие градостроительной деятельности, подготовку документации по планировке территорий</t>
  </si>
  <si>
    <t>6203</t>
  </si>
  <si>
    <t>4.6.2.1.6. организация и осуществление мероприятий по работе с детьми и молодежью</t>
  </si>
  <si>
    <t>6207</t>
  </si>
  <si>
    <t>4.6.2.1.7. осуществление муниципального жилищного контроля</t>
  </si>
  <si>
    <t>6208</t>
  </si>
  <si>
    <t>4.6.2.1.8. осуществление полномочий по определению поставщиков(подрядчиков,исполнителей) для отдельных муниципальных заказчиков</t>
  </si>
  <si>
    <t>6209</t>
  </si>
  <si>
    <t>4.6.2.1.9. создание условий для организации досуга и обеспечения жителей сельского поселения услугами организаций культуры</t>
  </si>
  <si>
    <t>6210</t>
  </si>
  <si>
    <t>0140290590</t>
  </si>
  <si>
    <t>4.6.2.1.12. осуществление муниципального земельного контроля</t>
  </si>
  <si>
    <t>6213</t>
  </si>
  <si>
    <t>Закон Воронежской области от 18.07.2016 № 106-ОЗ "О порядке осуществления муниципального земельного контроля на территории Воронежской области"
"</t>
  </si>
  <si>
    <t>18.07.2016, не установлен</t>
  </si>
  <si>
    <t>4.7. Условно утвержденные расходы на первый и второй годы планового периода в соответствии с решением о местном бюджете</t>
  </si>
  <si>
    <t>6400</t>
  </si>
  <si>
    <t>5. Расходные обязательства, возникшие в результате принятия нормативных правовых актов сельского поселения, заключения договоров (соглашений), всего из них:</t>
  </si>
  <si>
    <t>6500</t>
  </si>
  <si>
    <t>5.1.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вопросов местного значения сельского поселения, всего</t>
  </si>
  <si>
    <t>6501</t>
  </si>
  <si>
    <t>5.1.1. по перечню, предусмотренному частью  3 статьи  14 Федерального закона от 6 октября 2003 г.  № 131-ФЗ «Об общих принципах организации местного самоуправления в Российской Федерации», всего</t>
  </si>
  <si>
    <t>6502</t>
  </si>
  <si>
    <t>5.1.1.1. составление и рассмотрение проекта бюджета сельского поселения, утверждение и исполнение бюджета сельского поселения, осуществление контроля за его исполнением, составление и утверждение отчета об исполнении бюджета сельского поселения</t>
  </si>
  <si>
    <t>6503</t>
  </si>
  <si>
    <t>5.1.1.3. владение, пользование и распоряжение имуществом, находящимся в муниципальной собственности сельского поселения</t>
  </si>
  <si>
    <t>6505</t>
  </si>
  <si>
    <t>5.1.1.4. обеспечение первичных мер пожарной безопасности в границах населенных пунктов сельского поселения</t>
  </si>
  <si>
    <t>6506</t>
  </si>
  <si>
    <t>ст.14 п.1 подп.9</t>
  </si>
  <si>
    <t>5.1.1.6. создание условий для организации досуга и обеспечения жителей сельского поселения услугами организаций культуры</t>
  </si>
  <si>
    <t>6508</t>
  </si>
  <si>
    <t>5.1.1.7. обеспечение условий для развития на территории сельского поселения физической культуры, школьного спорта и массового спорта</t>
  </si>
  <si>
    <t>6509</t>
  </si>
  <si>
    <t>5.1.1.10. утверждение правил благоустройства территории сельского поселения, осуществление контроля за их соблюдением</t>
  </si>
  <si>
    <t>6512</t>
  </si>
  <si>
    <t>0110878770</t>
  </si>
  <si>
    <t>0110890280</t>
  </si>
  <si>
    <t>01108S8770</t>
  </si>
  <si>
    <t>0130878520</t>
  </si>
  <si>
    <t>01308S8520</t>
  </si>
  <si>
    <t>5.1.2. в случаях закрепления законом субъекта Российской Федерации за сельскими поселениями вопросов местного значения  из числа вопросов местного значения городского поселения, предусмотренных частью 1 статьи 14 Федерального закона от 6 октября 2003  г. № 131-ФЗ «Об общих принципах организации местного самоуправления в Российской Федерации», всего</t>
  </si>
  <si>
    <t>6600</t>
  </si>
  <si>
    <t>5.1.2.1. организация в границах сельского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</si>
  <si>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6601</t>
  </si>
  <si>
    <t>01303S8100</t>
  </si>
  <si>
    <t>414</t>
  </si>
  <si>
    <t>0130490260</t>
  </si>
  <si>
    <t>01304L0180</t>
  </si>
  <si>
    <t>5.1.2.3.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сельского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</si>
  <si>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6603</t>
  </si>
  <si>
    <t>0120178840</t>
  </si>
  <si>
    <t>0120178850</t>
  </si>
  <si>
    <t>01201S8840</t>
  </si>
  <si>
    <t>01201S8850</t>
  </si>
  <si>
    <t>0130978770</t>
  </si>
  <si>
    <t>5.1.2.4. обеспечение проживающих в сельском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</si>
  <si>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6604</t>
  </si>
  <si>
    <t>5.1.2.7. создание условий для предоставления транспортных услуг населению и организация транспортного обслуживания населения в границах сельского поселения (в части автомобильного транспорта)</t>
  </si>
  <si>
    <t>6607</t>
  </si>
  <si>
    <t>ст.14 п.1 подп.7</t>
  </si>
  <si>
    <t>0408</t>
  </si>
  <si>
    <t>0150590370</t>
  </si>
  <si>
    <t>810</t>
  </si>
  <si>
    <t>5.1.2.12. участие в предупреждении и ликвидации последствий чрезвычайных ситуаций в границах сельского поселения</t>
  </si>
  <si>
    <t>6612</t>
  </si>
  <si>
    <t>ст.14 п.1 подп.8</t>
  </si>
  <si>
    <t>5.1.2.13. организация библиотечного обслуживания населения, комплектование и обеспечение сохранности библиотечных фондов библиотек сельского поселения</t>
  </si>
  <si>
    <t>6613</t>
  </si>
  <si>
    <t>ст.14 п.1 подп.11</t>
  </si>
  <si>
    <t>ст.9 п.1 подп.1</t>
  </si>
  <si>
    <t>01401L5190</t>
  </si>
  <si>
    <t>310</t>
  </si>
  <si>
    <t>5.1.2.17. участие в организации деятельности по сбору (в том числе раздельному сбору) и транспортированию твердых коммунальных отходов</t>
  </si>
  <si>
    <t>6617</t>
  </si>
  <si>
    <t>5.1.2.25. предоставление помещения для работы на обслуживаемом административном участке сельского поселения сотруднику, замещающему должность участкового уполномоченного полиции</t>
  </si>
  <si>
    <t>6625</t>
  </si>
  <si>
    <t>ст.14 п.1 подп.33</t>
  </si>
  <si>
    <t>0110378100</t>
  </si>
  <si>
    <t>Распоряжение администрации Хохольского муниципального района от 07.12.2016 № 724 "Об утверждении порядка предоставления и расходования денежных средств районного бюджета, выделенных в виде бюджетного кредита, на софинансирование капитальных вложений в объекты муниципальной собственности Хохольского муниципального района"</t>
  </si>
  <si>
    <t>5.1.2.29. участие в соответствии с Федеральным законом от 24 июля 2007 г. № 221-ФЗ «О государственном кадастре недвижимости» в выполнении комплексных кадастровых работ»</t>
  </si>
  <si>
    <t>6629</t>
  </si>
  <si>
    <t>5.1.3. в случаях заключения соглашения с органами местного самоуправления муниципального района о передаче сельскому поселению осуществления части своих полномочий по решению вопросов местного значения муниципального района, всего</t>
  </si>
  <si>
    <t>6700</t>
  </si>
  <si>
    <t>5.1.3.2. организация в границах муниципального района электро- и газоснабжения поселений в пределах полномочий, установленных законодательством Российской Федерации</t>
  </si>
  <si>
    <t>6702</t>
  </si>
  <si>
    <t>5.1.3.40. оказание поддержки социально ориентированным некоммерческим организациям, благотворительной деятельности и добровольчеству</t>
  </si>
  <si>
    <t>6740</t>
  </si>
  <si>
    <t>0310</t>
  </si>
  <si>
    <t>634</t>
  </si>
  <si>
    <t>5.2.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полномочий органов местного самоуправления сельского поселения по решению вопросов местного значения сельского поселения, по перечню, предусмотренному частью 1 статьи  17 Федерального закона от 6 октября 2003  г. № 131-ФЗ «Об общих принципах организации местного самоуправления в Российской Федерации», всего</t>
  </si>
  <si>
    <t>6800</t>
  </si>
  <si>
    <t>5.2.1. материально-техническое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</t>
  </si>
  <si>
    <t>6801</t>
  </si>
  <si>
    <t>0102</t>
  </si>
  <si>
    <t>5.2.2. материально-техническое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</t>
  </si>
  <si>
    <t>6802</t>
  </si>
  <si>
    <t>5.2.4. обслуживание долговых обязательств в части процентов, пеней и штрафных санкций по бюджетным кредитам, полученным из региональных и местных бюджетов</t>
  </si>
  <si>
    <t>6804</t>
  </si>
  <si>
    <t>5.3.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органами местного самоуправления сельского поселения прав на решение вопросов, не отнесенных к вопросам местного значения сельского поселения, всего</t>
  </si>
  <si>
    <t>6900</t>
  </si>
  <si>
    <t>5.3.3.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положений, устанавливающих указанное право, всего</t>
  </si>
  <si>
    <t>7100</t>
  </si>
  <si>
    <t>5.3.3.1. Предоставление доплаты за выслугу лет к трудовой пенсии муниципальным служащим за счет средств местного бюджета</t>
  </si>
  <si>
    <t>7101</t>
  </si>
  <si>
    <t>ст.24 п.1</t>
  </si>
  <si>
    <t>5.3.3.2. Социальное обеспечение граждан, находящихся в трудной жизненной ситуации, малоимущих граждан</t>
  </si>
  <si>
    <t>7102</t>
  </si>
  <si>
    <t>5.3.4. по реализации вопросов, не отнесенных к компетенции органов местного самоуправления других муниципальных образований, органов государственной власти и не исключенных из их компетенции федеральными законами и законами субъектов Российской Федерации, всего</t>
  </si>
  <si>
    <t>7200</t>
  </si>
  <si>
    <t>5.3.4.2. содействие занятости населения, снижение напряженности на рынке труда</t>
  </si>
  <si>
    <t>7202</t>
  </si>
  <si>
    <t>Закон Российской Федерации от 19.04.1991 № 1032-1 "О занятости населения в Российской Федерации"</t>
  </si>
  <si>
    <t>ст.7.2</t>
  </si>
  <si>
    <t>31.08.2004, не установлен</t>
  </si>
  <si>
    <t>0110378430</t>
  </si>
  <si>
    <t>0110390280</t>
  </si>
  <si>
    <t>5.4.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органами местного самоуправления сельского поселения отдельных государственных полномочий, переданных органами государственной власти Российской Федерации и (или) органами государственной власти субъекта Российской Федерации, всего</t>
  </si>
  <si>
    <t>7300</t>
  </si>
  <si>
    <t>5.4.1. за счет субвенций, предоставленных из федерального бюджета, всего</t>
  </si>
  <si>
    <t>7301</t>
  </si>
  <si>
    <t>5.4.1.3. на осуществление воинского учета на территориях, на которых отсутствуют структурные подразделения военных комиссариатов</t>
  </si>
  <si>
    <t>7304</t>
  </si>
  <si>
    <t>Постановление Правительства Российской Федерации от 29.04.2006 № 258 "О субвенциях на осуществление полномочий по первичному воинскому учету на территориях, где отсутствуют военные комиссариаты"</t>
  </si>
  <si>
    <t>19.05.2006, не установлен</t>
  </si>
  <si>
    <t>0203</t>
  </si>
  <si>
    <t>0110251180</t>
  </si>
  <si>
    <t>5.6. Расходные обязательства, возникшие в результате принятия нормативных правовых актов сельского поселения, заключения соглашений, предусматривающих предоставление межбюджетных трансфертов из бюджета сельского поселения другим бюджетам бюджетной системы Российской Федерации, всего</t>
  </si>
  <si>
    <t>7700</t>
  </si>
  <si>
    <t>5.6.2. по предоставлению иных межбюджетных трансфертов, всего</t>
  </si>
  <si>
    <t>7800</t>
  </si>
  <si>
    <t>5.6.2.1. в бюджет муниципального района в случае заключения соглашения с органами местного самоуправления муниципального района, в состав которого входит сельское поселение, о передаче им осуществления части своих полномочий по решению вопросов местного значения, всего</t>
  </si>
  <si>
    <t>7801</t>
  </si>
  <si>
    <t>5.6.2.1.1. создание условий для организации досуга и обеспечения жителей сельского поселения услугами организаций культуры</t>
  </si>
  <si>
    <t>7802</t>
  </si>
  <si>
    <t>5.6.2.1.4. обеспечение полномочий по муниципальному заказу в сфере закупок товаров, работ, услуг для обеспечения муниципальных нужд</t>
  </si>
  <si>
    <t>7805</t>
  </si>
  <si>
    <t>5.6.2.1.6. осуществление муниципального финансового контроля</t>
  </si>
  <si>
    <t>7807</t>
  </si>
  <si>
    <t>5.6.2.1.7. осуществление муниципального жилищного контроля</t>
  </si>
  <si>
    <t>7808</t>
  </si>
  <si>
    <t>5.6.2.1.11. организация и осуществление мероприятий по работе с детьми и молодежью</t>
  </si>
  <si>
    <t>7812</t>
  </si>
  <si>
    <t>5.6.2.1.12. развитие градостроительной деятельности, подготовку документации по планировке территорий</t>
  </si>
  <si>
    <t>7813</t>
  </si>
  <si>
    <t>5.6.2.1.16. осуществление муниципального земельного контроля</t>
  </si>
  <si>
    <t>7817</t>
  </si>
  <si>
    <t>5.7. Условно утвержденные расходы на первый и второй годы планового периода в соответствии с решением о местном бюджете</t>
  </si>
  <si>
    <t>8000</t>
  </si>
  <si>
    <t>Итого расходных обязательств муниципальных образований, без учета внутренних оборотов</t>
  </si>
  <si>
    <t>10600</t>
  </si>
  <si>
    <t xml:space="preserve">Итого расходных обязательств муниципальных образований </t>
  </si>
  <si>
    <t>10700</t>
  </si>
  <si>
    <t>0131078830</t>
  </si>
  <si>
    <t>400</t>
  </si>
  <si>
    <t>01310S8620</t>
  </si>
  <si>
    <t>01310S8830</t>
  </si>
  <si>
    <t>4.2.13 организационное и материально-техническое обеспечение подготовки и проведения муниципальных выборов,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</si>
  <si>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5213</t>
  </si>
  <si>
    <t>0107</t>
  </si>
  <si>
    <t>0110180040</t>
  </si>
  <si>
    <t>880</t>
  </si>
  <si>
    <t>9410080110</t>
  </si>
  <si>
    <t>5.2.13 организационное и материально-техническое обеспечение подготовки и проведения муниципальных выборов,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</si>
  <si>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на __ января 2019г.</t>
  </si>
  <si>
    <t>260</t>
  </si>
  <si>
    <t>360</t>
  </si>
  <si>
    <t>0110290330</t>
  </si>
  <si>
    <t>соглашение о передаче осуществления полномочий Хохольского городского поселения Хохольскому муниципальному району № 1/фк от 27.12.2017</t>
  </si>
  <si>
    <t>соглашение о передаче осуществления полномочий Хохольского городского поселения Хохольскому муниципальному району № 1/дм, 3/дм от 18.04.2018</t>
  </si>
  <si>
    <t>соглашение о передаче осуществления полномочий Хохольского городского поселения Хохольскому муниципальному району № 1/аг от 27.12.2017</t>
  </si>
  <si>
    <t>соглашение о передаче осуществления полномочий Хохольского городского поселения Хохольскому муниципальному району № 1/жк от 27.12.2017</t>
  </si>
  <si>
    <t>соглашение о передаче осуществления полномочий Хохольского городского поселения Хохольскому муниципальному району № 1/мз от 27.12.2017</t>
  </si>
  <si>
    <t>соглашение о передаче осуществления полномочий Хохольского городского поселения Хохольскому муниципальному району № 1/бо от 27.12.2017, 1 тс/т-7 от 27.12.2017</t>
  </si>
  <si>
    <t xml:space="preserve">Решение СНД № 4 от 11.01.2016 г. "Об утверждении Положения об оплате труда работников, замещающих должности, не являющиеся должностями муниципальной службы органов местного самоуправления  в Хохольском городском поселении Хохольского муниципального района Воронежской области", № 4 от 11.01.2016 "О денежном содержании муниципальных служащих в Хохольском городском поселении Хохольского муниципального района Воронежской области" </t>
  </si>
  <si>
    <t xml:space="preserve"> РСНД № 43 от 13.11.2015 "Об утверждении Положения о бюджетном процессе в Хохольском городском  поселении" </t>
  </si>
  <si>
    <t xml:space="preserve">Постановление администрации Хохольского городского поселения № 59 от 22.01.2016 "Об утверждении муниципальной целевой программы «Устойчивое развитие  Хохольского городского поселения Хохольского муниципального района Воронежской области""
</t>
  </si>
  <si>
    <t>решение СНД № 10 от 03.03.2017г. Об утверждении МЦП "Социальная помощь малоимущим гражданам, семьям с детьми и гражданам, попавшим в трудную жизненную ситуацию Хохольского городского поселения на 2017-2020г.»</t>
  </si>
  <si>
    <t>постановление №163 от 16.11.2015г. "О порядке назначения и выплаты пенсии за выслугу лет и доплаты к страховой пенсии по старости (инвалидности)</t>
  </si>
  <si>
    <t>01.01.2016</t>
  </si>
  <si>
    <t>13.11.2015</t>
  </si>
  <si>
    <t>2023 г.</t>
  </si>
  <si>
    <t>0110178500</t>
  </si>
  <si>
    <t>01202S8910</t>
  </si>
  <si>
    <t>01103L5760</t>
  </si>
  <si>
    <t>01202S8850</t>
  </si>
  <si>
    <t>01103S8460</t>
  </si>
  <si>
    <t>0110390400</t>
  </si>
  <si>
    <t>011W380400</t>
  </si>
  <si>
    <t>отчетный  2020 г.</t>
  </si>
  <si>
    <t>текущий
2021 г.</t>
  </si>
  <si>
    <t>очередной
2022 г.</t>
  </si>
  <si>
    <t>2024 г.</t>
  </si>
  <si>
    <t>0140178490</t>
  </si>
  <si>
    <t>4.6.2.1.13. прочие межбюджетные трансферты целевого характера</t>
  </si>
  <si>
    <t>01301S8140</t>
  </si>
  <si>
    <t>0110170100</t>
  </si>
  <si>
    <t>01309F5550</t>
  </si>
  <si>
    <t>01309S8070</t>
  </si>
  <si>
    <t>01103S8100</t>
  </si>
  <si>
    <t>0110290011</t>
  </si>
  <si>
    <t>0110290014</t>
  </si>
  <si>
    <t>0110290012</t>
  </si>
  <si>
    <t>0110290013</t>
  </si>
  <si>
    <t>4.6.2.1.14. осуществление бухгалтерского учета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</si>
</sst>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name val="Calibri"/>
      <family val="2"/>
    </font>
    <font>
      <sz val="11"/>
      <name val="Calibri"/>
      <family val="2"/>
    </font>
    <font>
      <sz val="8"/>
      <color indexed="8"/>
      <name val="Times New Roman"/>
      <family val="1"/>
      <charset val="204"/>
    </font>
    <font>
      <sz val="8"/>
      <color indexed="8"/>
      <name val="Times New Roman"/>
    </font>
    <font>
      <sz val="8"/>
      <color indexed="8"/>
      <name val="Times New Roman"/>
    </font>
    <font>
      <sz val="8"/>
      <color indexed="8"/>
      <name val="Times New Roman"/>
    </font>
    <font>
      <sz val="8"/>
      <color indexed="8"/>
      <name val="Times New Roman"/>
    </font>
    <font>
      <sz val="8"/>
      <color indexed="8"/>
      <name val="Times New Roman"/>
    </font>
    <font>
      <sz val="8"/>
      <color indexed="8"/>
      <name val="Times New Roman"/>
    </font>
    <font>
      <sz val="8"/>
      <color indexed="8"/>
      <name val="Times New Roman Cyr"/>
    </font>
    <font>
      <sz val="8"/>
      <color indexed="8"/>
      <name val="Times New Roman"/>
    </font>
    <font>
      <sz val="8"/>
      <color indexed="8"/>
      <name val="Times New Roman"/>
    </font>
    <font>
      <sz val="8"/>
      <color indexed="8"/>
      <name val="Times New Roman"/>
    </font>
    <font>
      <sz val="8"/>
      <color indexed="8"/>
      <name val="Times New Roman"/>
    </font>
    <font>
      <sz val="8"/>
      <color indexed="8"/>
      <name val="Times New Roman"/>
    </font>
    <font>
      <sz val="8"/>
      <color indexed="8"/>
      <name val="Times New Roman"/>
    </font>
    <font>
      <sz val="8"/>
      <color indexed="8"/>
      <name val="Times New Roman"/>
    </font>
    <font>
      <sz val="8"/>
      <color indexed="8"/>
      <name val="Times New Roman"/>
    </font>
    <font>
      <sz val="8"/>
      <color indexed="8"/>
      <name val="Times New Roman"/>
    </font>
    <font>
      <sz val="8"/>
      <color indexed="8"/>
      <name val="Times New Roman"/>
    </font>
    <font>
      <sz val="10"/>
      <color rgb="FF000000"/>
      <name val="Arial Cyr"/>
    </font>
    <font>
      <sz val="8"/>
      <color rgb="FF000000"/>
      <name val="Times New Roman"/>
    </font>
    <font>
      <sz val="8"/>
      <color rgb="FF000000"/>
      <name val="Arial Cyr"/>
    </font>
    <font>
      <b/>
      <sz val="8"/>
      <color rgb="FF000000"/>
      <name val="Times New Roman"/>
    </font>
    <font>
      <u/>
      <sz val="8"/>
      <color rgb="FF000000"/>
      <name val="Arial Cyr"/>
    </font>
    <font>
      <u/>
      <sz val="10"/>
      <color rgb="FF000000"/>
      <name val="Arial Cyr"/>
    </font>
    <font>
      <sz val="8"/>
      <color rgb="FF000000"/>
      <name val="Times New Roman Cyr"/>
    </font>
    <font>
      <b/>
      <sz val="10"/>
      <color rgb="FF000000"/>
      <name val="Arial Cyr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FF"/>
      </patternFill>
    </fill>
    <fill>
      <patternFill patternType="solid">
        <fgColor rgb="FFC0C0C0"/>
      </patternFill>
    </fill>
  </fills>
  <borders count="17">
    <border>
      <left/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09">
    <xf numFmtId="0" fontId="0" fillId="0" borderId="0"/>
    <xf numFmtId="0" fontId="1" fillId="0" borderId="0"/>
    <xf numFmtId="0" fontId="1" fillId="0" borderId="0"/>
    <xf numFmtId="0" fontId="20" fillId="0" borderId="0">
      <alignment horizontal="left" wrapText="1"/>
    </xf>
    <xf numFmtId="0" fontId="20" fillId="0" borderId="0"/>
    <xf numFmtId="0" fontId="20" fillId="0" borderId="0"/>
    <xf numFmtId="0" fontId="1" fillId="0" borderId="0"/>
    <xf numFmtId="49" fontId="21" fillId="0" borderId="8">
      <alignment horizontal="center" vertical="center" wrapText="1"/>
    </xf>
    <xf numFmtId="49" fontId="21" fillId="0" borderId="8">
      <alignment horizontal="center" vertical="center" wrapText="1"/>
    </xf>
    <xf numFmtId="49" fontId="21" fillId="0" borderId="8">
      <alignment horizontal="center" vertical="center" wrapText="1"/>
    </xf>
    <xf numFmtId="49" fontId="21" fillId="0" borderId="8">
      <alignment horizontal="center" vertical="center" wrapText="1"/>
    </xf>
    <xf numFmtId="49" fontId="21" fillId="0" borderId="8">
      <alignment horizontal="center" vertical="center" wrapText="1"/>
    </xf>
    <xf numFmtId="0" fontId="22" fillId="7" borderId="0">
      <alignment vertical="top"/>
    </xf>
    <xf numFmtId="49" fontId="21" fillId="0" borderId="8">
      <alignment horizontal="center" vertical="center" wrapText="1"/>
    </xf>
    <xf numFmtId="0" fontId="23" fillId="0" borderId="8">
      <alignment horizontal="center" vertical="top"/>
    </xf>
    <xf numFmtId="0" fontId="21" fillId="0" borderId="9">
      <alignment horizontal="center" vertical="top" wrapText="1"/>
    </xf>
    <xf numFmtId="0" fontId="23" fillId="0" borderId="10">
      <alignment horizontal="center" vertical="top"/>
    </xf>
    <xf numFmtId="0" fontId="22" fillId="0" borderId="11">
      <alignment horizontal="center" vertical="center" wrapText="1"/>
    </xf>
    <xf numFmtId="49" fontId="21" fillId="0" borderId="8">
      <alignment horizontal="center" vertical="center" wrapText="1"/>
    </xf>
    <xf numFmtId="49" fontId="21" fillId="0" borderId="8">
      <alignment horizontal="center" vertical="center" wrapText="1"/>
    </xf>
    <xf numFmtId="0" fontId="21" fillId="0" borderId="8">
      <alignment horizontal="center" vertical="top" wrapText="1"/>
    </xf>
    <xf numFmtId="0" fontId="22" fillId="0" borderId="11">
      <alignment horizontal="center" vertical="top"/>
    </xf>
    <xf numFmtId="49" fontId="21" fillId="0" borderId="8">
      <alignment horizontal="center" vertical="center" wrapText="1"/>
    </xf>
    <xf numFmtId="49" fontId="21" fillId="7" borderId="8">
      <alignment horizontal="center" vertical="center" wrapText="1"/>
    </xf>
    <xf numFmtId="49" fontId="21" fillId="7" borderId="8">
      <alignment horizontal="center" vertical="center" wrapText="1"/>
    </xf>
    <xf numFmtId="49" fontId="21" fillId="7" borderId="8">
      <alignment horizontal="center" vertical="center" wrapText="1"/>
    </xf>
    <xf numFmtId="49" fontId="21" fillId="7" borderId="8">
      <alignment horizontal="center" vertical="center" wrapText="1"/>
    </xf>
    <xf numFmtId="49" fontId="21" fillId="7" borderId="8">
      <alignment horizontal="center" vertical="center" wrapText="1"/>
    </xf>
    <xf numFmtId="4" fontId="23" fillId="7" borderId="10">
      <alignment horizontal="right" vertical="top" shrinkToFit="1"/>
    </xf>
    <xf numFmtId="49" fontId="21" fillId="0" borderId="8">
      <alignment horizontal="center" vertical="center" wrapText="1"/>
    </xf>
    <xf numFmtId="0" fontId="20" fillId="8" borderId="0">
      <alignment vertical="top"/>
    </xf>
    <xf numFmtId="0" fontId="20" fillId="0" borderId="0"/>
    <xf numFmtId="0" fontId="22" fillId="0" borderId="0">
      <alignment horizontal="left" vertical="top"/>
    </xf>
    <xf numFmtId="49" fontId="21" fillId="0" borderId="8">
      <alignment horizontal="center" vertical="center" wrapText="1"/>
    </xf>
    <xf numFmtId="0" fontId="21" fillId="0" borderId="8">
      <alignment horizontal="center" vertical="top"/>
    </xf>
    <xf numFmtId="49" fontId="20" fillId="8" borderId="0">
      <alignment vertical="top"/>
    </xf>
    <xf numFmtId="49" fontId="23" fillId="0" borderId="9">
      <alignment horizontal="left" vertical="top" wrapText="1"/>
    </xf>
    <xf numFmtId="49" fontId="21" fillId="0" borderId="9">
      <alignment horizontal="left" vertical="top" wrapText="1"/>
    </xf>
    <xf numFmtId="49" fontId="23" fillId="0" borderId="9">
      <alignment vertical="top" wrapText="1"/>
    </xf>
    <xf numFmtId="0" fontId="22" fillId="0" borderId="0">
      <alignment horizontal="left" vertical="top" wrapText="1"/>
    </xf>
    <xf numFmtId="0" fontId="20" fillId="0" borderId="0">
      <alignment horizontal="left"/>
    </xf>
    <xf numFmtId="49" fontId="22" fillId="7" borderId="0">
      <alignment vertical="top"/>
    </xf>
    <xf numFmtId="49" fontId="20" fillId="7" borderId="0">
      <alignment vertical="top"/>
    </xf>
    <xf numFmtId="49" fontId="21" fillId="0" borderId="8">
      <alignment horizontal="center" vertical="center" wrapText="1"/>
    </xf>
    <xf numFmtId="49" fontId="23" fillId="7" borderId="8">
      <alignment horizontal="center" vertical="top" shrinkToFit="1"/>
    </xf>
    <xf numFmtId="49" fontId="20" fillId="8" borderId="12">
      <alignment vertical="top"/>
    </xf>
    <xf numFmtId="49" fontId="21" fillId="7" borderId="8">
      <alignment horizontal="center" vertical="top" shrinkToFit="1"/>
    </xf>
    <xf numFmtId="49" fontId="23" fillId="7" borderId="13">
      <alignment horizontal="center" vertical="top"/>
    </xf>
    <xf numFmtId="49" fontId="22" fillId="7" borderId="0">
      <alignment horizontal="center" vertical="top"/>
    </xf>
    <xf numFmtId="49" fontId="20" fillId="0" borderId="0"/>
    <xf numFmtId="0" fontId="24" fillId="0" borderId="0">
      <alignment vertical="top"/>
    </xf>
    <xf numFmtId="0" fontId="22" fillId="7" borderId="0">
      <alignment horizontal="left" vertical="top"/>
    </xf>
    <xf numFmtId="0" fontId="22" fillId="0" borderId="0">
      <alignment vertical="top"/>
    </xf>
    <xf numFmtId="49" fontId="21" fillId="0" borderId="8">
      <alignment horizontal="center" vertical="center" wrapText="1"/>
    </xf>
    <xf numFmtId="49" fontId="23" fillId="0" borderId="8">
      <alignment horizontal="center" vertical="top"/>
    </xf>
    <xf numFmtId="49" fontId="21" fillId="0" borderId="9">
      <alignment horizontal="center" vertical="top" wrapText="1"/>
    </xf>
    <xf numFmtId="49" fontId="23" fillId="0" borderId="13">
      <alignment horizontal="center" vertical="top"/>
    </xf>
    <xf numFmtId="0" fontId="22" fillId="0" borderId="0">
      <alignment horizontal="center" vertical="top"/>
    </xf>
    <xf numFmtId="49" fontId="21" fillId="0" borderId="8">
      <alignment horizontal="center" vertical="center" wrapText="1"/>
    </xf>
    <xf numFmtId="0" fontId="25" fillId="0" borderId="0">
      <alignment vertical="top"/>
    </xf>
    <xf numFmtId="49" fontId="21" fillId="0" borderId="8">
      <alignment horizontal="center" vertical="center" wrapText="1"/>
    </xf>
    <xf numFmtId="0" fontId="20" fillId="8" borderId="0">
      <alignment vertical="top" shrinkToFit="1"/>
    </xf>
    <xf numFmtId="49" fontId="21" fillId="0" borderId="8">
      <alignment horizontal="center" vertical="center"/>
    </xf>
    <xf numFmtId="49" fontId="21" fillId="0" borderId="8">
      <alignment horizontal="center" vertical="center" wrapText="1"/>
    </xf>
    <xf numFmtId="49" fontId="21" fillId="0" borderId="8">
      <alignment horizontal="center" vertical="center" wrapText="1"/>
    </xf>
    <xf numFmtId="49" fontId="21" fillId="0" borderId="8">
      <alignment horizontal="center" vertical="center" wrapText="1"/>
    </xf>
    <xf numFmtId="49" fontId="21" fillId="0" borderId="8">
      <alignment horizontal="center" vertical="center" wrapText="1"/>
    </xf>
    <xf numFmtId="49" fontId="21" fillId="0" borderId="8">
      <alignment horizontal="center" vertical="center" wrapText="1"/>
    </xf>
    <xf numFmtId="49" fontId="21" fillId="0" borderId="8">
      <alignment horizontal="center" vertical="top" wrapText="1"/>
    </xf>
    <xf numFmtId="49" fontId="21" fillId="0" borderId="8">
      <alignment horizontal="center" vertical="center" wrapText="1"/>
    </xf>
    <xf numFmtId="49" fontId="21" fillId="7" borderId="8">
      <alignment horizontal="center" vertical="center" wrapText="1"/>
    </xf>
    <xf numFmtId="0" fontId="20" fillId="8" borderId="12">
      <alignment vertical="top"/>
    </xf>
    <xf numFmtId="49" fontId="21" fillId="0" borderId="9">
      <alignment horizontal="center" vertical="top" shrinkToFit="1"/>
    </xf>
    <xf numFmtId="49" fontId="20" fillId="8" borderId="14">
      <alignment vertical="top" shrinkToFit="1"/>
    </xf>
    <xf numFmtId="49" fontId="22" fillId="0" borderId="0">
      <alignment horizontal="center" vertical="top"/>
    </xf>
    <xf numFmtId="49" fontId="21" fillId="7" borderId="8">
      <alignment horizontal="center" vertical="center" wrapText="1"/>
    </xf>
    <xf numFmtId="49" fontId="21" fillId="7" borderId="8">
      <alignment horizontal="center" vertical="center" wrapText="1"/>
    </xf>
    <xf numFmtId="49" fontId="21" fillId="7" borderId="8">
      <alignment horizontal="center" vertical="center" wrapText="1"/>
    </xf>
    <xf numFmtId="49" fontId="21" fillId="7" borderId="8">
      <alignment horizontal="center" vertical="center" wrapText="1"/>
    </xf>
    <xf numFmtId="0" fontId="21" fillId="0" borderId="8">
      <alignment horizontal="center" vertical="top"/>
    </xf>
    <xf numFmtId="49" fontId="26" fillId="0" borderId="8">
      <alignment horizontal="center" vertical="center" wrapText="1"/>
    </xf>
    <xf numFmtId="4" fontId="23" fillId="7" borderId="8">
      <alignment horizontal="right" vertical="top" shrinkToFit="1"/>
    </xf>
    <xf numFmtId="4" fontId="21" fillId="7" borderId="8">
      <alignment horizontal="right" vertical="top" shrinkToFit="1"/>
    </xf>
    <xf numFmtId="4" fontId="23" fillId="7" borderId="13">
      <alignment horizontal="right" vertical="top" shrinkToFit="1"/>
    </xf>
    <xf numFmtId="49" fontId="21" fillId="0" borderId="8">
      <alignment horizontal="center" vertical="center" wrapText="1"/>
    </xf>
    <xf numFmtId="49" fontId="26" fillId="0" borderId="8">
      <alignment horizontal="center" vertical="center" wrapText="1"/>
    </xf>
    <xf numFmtId="49" fontId="26" fillId="0" borderId="8">
      <alignment horizontal="center" vertical="center" wrapText="1"/>
    </xf>
    <xf numFmtId="49" fontId="26" fillId="0" borderId="8">
      <alignment horizontal="center" vertical="center" wrapText="1"/>
    </xf>
    <xf numFmtId="49" fontId="26" fillId="0" borderId="8">
      <alignment horizontal="center" vertical="center" wrapText="1"/>
    </xf>
    <xf numFmtId="0" fontId="20" fillId="0" borderId="0">
      <alignment vertical="top"/>
    </xf>
    <xf numFmtId="49" fontId="26" fillId="0" borderId="8">
      <alignment horizontal="center" vertical="center" wrapText="1"/>
    </xf>
    <xf numFmtId="49" fontId="26" fillId="0" borderId="8">
      <alignment horizontal="center" vertical="center" wrapText="1"/>
    </xf>
    <xf numFmtId="49" fontId="26" fillId="0" borderId="8">
      <alignment horizontal="center" vertical="center" wrapText="1"/>
    </xf>
    <xf numFmtId="49" fontId="26" fillId="0" borderId="8">
      <alignment horizontal="center" vertical="center" wrapText="1"/>
    </xf>
    <xf numFmtId="0" fontId="27" fillId="0" borderId="0">
      <alignment horizontal="center" vertical="top" wrapText="1"/>
    </xf>
    <xf numFmtId="49" fontId="26" fillId="0" borderId="8">
      <alignment horizontal="center" vertical="center" wrapText="1"/>
    </xf>
    <xf numFmtId="0" fontId="20" fillId="0" borderId="0">
      <alignment horizontal="center" vertical="top"/>
    </xf>
    <xf numFmtId="0" fontId="20" fillId="0" borderId="0">
      <alignment horizontal="left" vertical="top"/>
    </xf>
    <xf numFmtId="49" fontId="21" fillId="0" borderId="8">
      <alignment horizontal="center" vertical="center" wrapText="1"/>
    </xf>
    <xf numFmtId="49" fontId="21" fillId="7" borderId="8">
      <alignment horizontal="center" vertical="top" wrapText="1"/>
    </xf>
    <xf numFmtId="0" fontId="23" fillId="0" borderId="13">
      <alignment horizontal="center" vertical="top"/>
    </xf>
    <xf numFmtId="49" fontId="21" fillId="0" borderId="0">
      <alignment horizontal="center" vertical="top" shrinkToFit="1"/>
    </xf>
    <xf numFmtId="49" fontId="21" fillId="0" borderId="15">
      <alignment horizontal="center" vertical="top" shrinkToFit="1"/>
    </xf>
    <xf numFmtId="49" fontId="21" fillId="0" borderId="8">
      <alignment horizontal="center" vertical="center" wrapText="1"/>
    </xf>
    <xf numFmtId="49" fontId="23" fillId="0" borderId="16">
      <alignment horizontal="left" vertical="top" wrapText="1"/>
    </xf>
    <xf numFmtId="49" fontId="21" fillId="0" borderId="8">
      <alignment horizontal="center" vertical="center" wrapText="1"/>
    </xf>
    <xf numFmtId="49" fontId="23" fillId="0" borderId="10">
      <alignment horizontal="center" vertical="top"/>
    </xf>
    <xf numFmtId="49" fontId="21" fillId="0" borderId="8">
      <alignment horizontal="center" vertical="center" wrapText="1"/>
    </xf>
    <xf numFmtId="49" fontId="21" fillId="0" borderId="8">
      <alignment horizontal="center" vertical="center" wrapText="1"/>
    </xf>
  </cellStyleXfs>
  <cellXfs count="183">
    <xf numFmtId="0" fontId="0" fillId="0" borderId="0" xfId="0"/>
    <xf numFmtId="4" fontId="23" fillId="2" borderId="8" xfId="81" applyNumberFormat="1" applyFill="1" applyProtection="1">
      <alignment horizontal="right" vertical="top" shrinkToFit="1"/>
    </xf>
    <xf numFmtId="4" fontId="23" fillId="3" borderId="8" xfId="81" applyNumberFormat="1" applyFill="1" applyProtection="1">
      <alignment horizontal="right" vertical="top" shrinkToFit="1"/>
    </xf>
    <xf numFmtId="4" fontId="23" fillId="0" borderId="8" xfId="81" applyNumberFormat="1" applyFill="1" applyProtection="1">
      <alignment horizontal="right" vertical="top" shrinkToFit="1"/>
    </xf>
    <xf numFmtId="4" fontId="23" fillId="4" borderId="8" xfId="81" applyNumberFormat="1" applyFill="1" applyProtection="1">
      <alignment horizontal="right" vertical="top" shrinkToFit="1"/>
    </xf>
    <xf numFmtId="4" fontId="23" fillId="5" borderId="8" xfId="81" applyNumberFormat="1" applyFill="1" applyProtection="1">
      <alignment horizontal="right" vertical="top" shrinkToFit="1"/>
    </xf>
    <xf numFmtId="2" fontId="23" fillId="4" borderId="8" xfId="54" applyNumberFormat="1" applyFill="1" applyProtection="1">
      <alignment horizontal="center" vertical="top"/>
    </xf>
    <xf numFmtId="2" fontId="23" fillId="2" borderId="8" xfId="54" applyNumberFormat="1" applyFill="1" applyProtection="1">
      <alignment horizontal="center" vertical="top"/>
    </xf>
    <xf numFmtId="2" fontId="21" fillId="0" borderId="8" xfId="46" applyNumberFormat="1" applyFill="1" applyProtection="1">
      <alignment horizontal="center" vertical="top" shrinkToFit="1"/>
    </xf>
    <xf numFmtId="2" fontId="21" fillId="0" borderId="9" xfId="72" applyNumberFormat="1" applyFill="1" applyProtection="1">
      <alignment horizontal="center" vertical="top" shrinkToFit="1"/>
    </xf>
    <xf numFmtId="2" fontId="2" fillId="0" borderId="2" xfId="46" applyNumberFormat="1" applyFont="1" applyFill="1" applyBorder="1" applyAlignment="1" applyProtection="1">
      <alignment vertical="top" shrinkToFit="1"/>
    </xf>
    <xf numFmtId="2" fontId="2" fillId="0" borderId="9" xfId="72" applyNumberFormat="1" applyFont="1" applyFill="1" applyProtection="1">
      <alignment horizontal="center" vertical="top" shrinkToFit="1"/>
    </xf>
    <xf numFmtId="2" fontId="2" fillId="0" borderId="3" xfId="46" applyNumberFormat="1" applyFont="1" applyFill="1" applyBorder="1" applyAlignment="1" applyProtection="1">
      <alignment vertical="top" shrinkToFit="1"/>
    </xf>
    <xf numFmtId="2" fontId="23" fillId="0" borderId="8" xfId="54" applyNumberFormat="1" applyFill="1" applyProtection="1">
      <alignment horizontal="center" vertical="top"/>
    </xf>
    <xf numFmtId="2" fontId="23" fillId="3" borderId="8" xfId="54" applyNumberFormat="1" applyFill="1" applyProtection="1">
      <alignment horizontal="center" vertical="top"/>
    </xf>
    <xf numFmtId="2" fontId="23" fillId="5" borderId="8" xfId="54" applyNumberFormat="1" applyFill="1" applyProtection="1">
      <alignment horizontal="center" vertical="top"/>
    </xf>
    <xf numFmtId="2" fontId="20" fillId="0" borderId="0" xfId="31" applyNumberFormat="1" applyFill="1" applyProtection="1">
      <protection locked="0"/>
    </xf>
    <xf numFmtId="2" fontId="0" fillId="0" borderId="0" xfId="0" applyNumberFormat="1" applyFill="1" applyProtection="1">
      <protection locked="0"/>
    </xf>
    <xf numFmtId="2" fontId="20" fillId="0" borderId="0" xfId="96" applyNumberFormat="1" applyFill="1" applyProtection="1">
      <alignment horizontal="center" vertical="top"/>
      <protection locked="0"/>
    </xf>
    <xf numFmtId="2" fontId="22" fillId="0" borderId="0" xfId="57" applyNumberFormat="1" applyFill="1" applyProtection="1">
      <alignment horizontal="center" vertical="top"/>
      <protection locked="0"/>
    </xf>
    <xf numFmtId="2" fontId="22" fillId="0" borderId="0" xfId="52" applyNumberFormat="1" applyFill="1" applyProtection="1">
      <alignment vertical="top"/>
      <protection locked="0"/>
    </xf>
    <xf numFmtId="2" fontId="22" fillId="0" borderId="0" xfId="12" applyNumberFormat="1" applyFill="1" applyProtection="1">
      <alignment vertical="top"/>
      <protection locked="0"/>
    </xf>
    <xf numFmtId="2" fontId="22" fillId="0" borderId="0" xfId="41" applyNumberFormat="1" applyFill="1" applyProtection="1">
      <alignment vertical="top"/>
      <protection locked="0"/>
    </xf>
    <xf numFmtId="2" fontId="20" fillId="0" borderId="0" xfId="89" applyNumberFormat="1" applyFill="1" applyProtection="1">
      <alignment vertical="top"/>
      <protection locked="0"/>
    </xf>
    <xf numFmtId="2" fontId="22" fillId="0" borderId="0" xfId="32" applyNumberFormat="1" applyFill="1" applyProtection="1">
      <alignment horizontal="left" vertical="top"/>
      <protection locked="0"/>
    </xf>
    <xf numFmtId="2" fontId="25" fillId="0" borderId="0" xfId="59" applyNumberFormat="1" applyFill="1" applyProtection="1">
      <alignment vertical="top"/>
      <protection locked="0"/>
    </xf>
    <xf numFmtId="2" fontId="20" fillId="0" borderId="0" xfId="49" applyNumberFormat="1" applyFill="1" applyProtection="1">
      <protection locked="0"/>
    </xf>
    <xf numFmtId="2" fontId="21" fillId="0" borderId="8" xfId="34" applyNumberFormat="1" applyFill="1" applyProtection="1">
      <alignment horizontal="center" vertical="top"/>
      <protection locked="0"/>
    </xf>
    <xf numFmtId="2" fontId="21" fillId="0" borderId="8" xfId="79" applyNumberFormat="1" applyFill="1" applyProtection="1">
      <alignment horizontal="center" vertical="top"/>
      <protection locked="0"/>
    </xf>
    <xf numFmtId="2" fontId="23" fillId="4" borderId="9" xfId="36" applyNumberFormat="1" applyFill="1" applyProtection="1">
      <alignment horizontal="left" vertical="top" wrapText="1"/>
      <protection locked="0"/>
    </xf>
    <xf numFmtId="2" fontId="23" fillId="4" borderId="8" xfId="44" applyNumberFormat="1" applyFill="1" applyProtection="1">
      <alignment horizontal="center" vertical="top" shrinkToFit="1"/>
      <protection locked="0"/>
    </xf>
    <xf numFmtId="2" fontId="23" fillId="4" borderId="8" xfId="54" applyNumberFormat="1" applyFill="1" applyProtection="1">
      <alignment horizontal="center" vertical="top"/>
      <protection locked="0"/>
    </xf>
    <xf numFmtId="2" fontId="23" fillId="4" borderId="8" xfId="14" applyNumberFormat="1" applyFill="1" applyProtection="1">
      <alignment horizontal="center" vertical="top"/>
      <protection locked="0"/>
    </xf>
    <xf numFmtId="2" fontId="23" fillId="2" borderId="9" xfId="36" applyNumberFormat="1" applyFill="1" applyProtection="1">
      <alignment horizontal="left" vertical="top" wrapText="1"/>
      <protection locked="0"/>
    </xf>
    <xf numFmtId="2" fontId="23" fillId="2" borderId="8" xfId="44" applyNumberFormat="1" applyFill="1" applyProtection="1">
      <alignment horizontal="center" vertical="top" shrinkToFit="1"/>
      <protection locked="0"/>
    </xf>
    <xf numFmtId="2" fontId="23" fillId="2" borderId="8" xfId="54" applyNumberFormat="1" applyFill="1" applyProtection="1">
      <alignment horizontal="center" vertical="top"/>
      <protection locked="0"/>
    </xf>
    <xf numFmtId="2" fontId="23" fillId="2" borderId="8" xfId="14" applyNumberFormat="1" applyFill="1" applyProtection="1">
      <alignment horizontal="center" vertical="top"/>
      <protection locked="0"/>
    </xf>
    <xf numFmtId="2" fontId="21" fillId="0" borderId="9" xfId="37" applyNumberFormat="1" applyFill="1" applyProtection="1">
      <alignment horizontal="left" vertical="top" wrapText="1"/>
      <protection locked="0"/>
    </xf>
    <xf numFmtId="2" fontId="21" fillId="0" borderId="8" xfId="46" applyNumberFormat="1" applyFill="1" applyProtection="1">
      <alignment horizontal="center" vertical="top" shrinkToFit="1"/>
      <protection locked="0"/>
    </xf>
    <xf numFmtId="2" fontId="21" fillId="0" borderId="9" xfId="55" applyNumberFormat="1" applyFill="1" applyProtection="1">
      <alignment horizontal="center" vertical="top" wrapText="1"/>
      <protection locked="0"/>
    </xf>
    <xf numFmtId="2" fontId="21" fillId="0" borderId="8" xfId="68" applyNumberFormat="1" applyFill="1" applyProtection="1">
      <alignment horizontal="center" vertical="top" wrapText="1"/>
      <protection locked="0"/>
    </xf>
    <xf numFmtId="2" fontId="21" fillId="0" borderId="9" xfId="15" applyNumberFormat="1" applyFill="1" applyProtection="1">
      <alignment horizontal="center" vertical="top" wrapText="1"/>
      <protection locked="0"/>
    </xf>
    <xf numFmtId="2" fontId="21" fillId="0" borderId="8" xfId="20" applyNumberFormat="1" applyFill="1" applyProtection="1">
      <alignment horizontal="center" vertical="top" wrapText="1"/>
      <protection locked="0"/>
    </xf>
    <xf numFmtId="2" fontId="2" fillId="0" borderId="2" xfId="46" applyNumberFormat="1" applyFont="1" applyFill="1" applyBorder="1" applyAlignment="1" applyProtection="1">
      <alignment vertical="top" shrinkToFit="1"/>
      <protection locked="0"/>
    </xf>
    <xf numFmtId="2" fontId="2" fillId="0" borderId="3" xfId="46" applyNumberFormat="1" applyFont="1" applyFill="1" applyBorder="1" applyAlignment="1" applyProtection="1">
      <alignment vertical="top" shrinkToFit="1"/>
      <protection locked="0"/>
    </xf>
    <xf numFmtId="2" fontId="23" fillId="0" borderId="9" xfId="36" applyNumberFormat="1" applyFill="1" applyProtection="1">
      <alignment horizontal="left" vertical="top" wrapText="1"/>
      <protection locked="0"/>
    </xf>
    <xf numFmtId="2" fontId="23" fillId="0" borderId="8" xfId="44" applyNumberFormat="1" applyFill="1" applyProtection="1">
      <alignment horizontal="center" vertical="top" shrinkToFit="1"/>
      <protection locked="0"/>
    </xf>
    <xf numFmtId="2" fontId="23" fillId="0" borderId="8" xfId="54" applyNumberFormat="1" applyFill="1" applyProtection="1">
      <alignment horizontal="center" vertical="top"/>
      <protection locked="0"/>
    </xf>
    <xf numFmtId="2" fontId="23" fillId="0" borderId="8" xfId="14" applyNumberFormat="1" applyFill="1" applyProtection="1">
      <alignment horizontal="center" vertical="top"/>
      <protection locked="0"/>
    </xf>
    <xf numFmtId="2" fontId="23" fillId="3" borderId="9" xfId="36" applyNumberFormat="1" applyFill="1" applyProtection="1">
      <alignment horizontal="left" vertical="top" wrapText="1"/>
      <protection locked="0"/>
    </xf>
    <xf numFmtId="2" fontId="23" fillId="3" borderId="8" xfId="54" applyNumberFormat="1" applyFill="1" applyProtection="1">
      <alignment horizontal="center" vertical="top"/>
      <protection locked="0"/>
    </xf>
    <xf numFmtId="2" fontId="23" fillId="3" borderId="8" xfId="14" applyNumberFormat="1" applyFill="1" applyProtection="1">
      <alignment horizontal="center" vertical="top"/>
      <protection locked="0"/>
    </xf>
    <xf numFmtId="2" fontId="23" fillId="3" borderId="8" xfId="44" applyNumberFormat="1" applyFill="1" applyProtection="1">
      <alignment horizontal="center" vertical="top" shrinkToFit="1"/>
      <protection locked="0"/>
    </xf>
    <xf numFmtId="2" fontId="23" fillId="5" borderId="9" xfId="36" applyNumberFormat="1" applyFill="1" applyProtection="1">
      <alignment horizontal="left" vertical="top" wrapText="1"/>
      <protection locked="0"/>
    </xf>
    <xf numFmtId="2" fontId="23" fillId="5" borderId="8" xfId="44" applyNumberFormat="1" applyFill="1" applyProtection="1">
      <alignment horizontal="center" vertical="top" shrinkToFit="1"/>
      <protection locked="0"/>
    </xf>
    <xf numFmtId="2" fontId="23" fillId="5" borderId="8" xfId="54" applyNumberFormat="1" applyFill="1" applyProtection="1">
      <alignment horizontal="center" vertical="top"/>
      <protection locked="0"/>
    </xf>
    <xf numFmtId="2" fontId="23" fillId="5" borderId="8" xfId="14" applyNumberFormat="1" applyFill="1" applyProtection="1">
      <alignment horizontal="center" vertical="top"/>
      <protection locked="0"/>
    </xf>
    <xf numFmtId="2" fontId="22" fillId="0" borderId="0" xfId="39" applyNumberFormat="1" applyFill="1" applyProtection="1">
      <alignment horizontal="left" vertical="top" wrapText="1"/>
      <protection locked="0"/>
    </xf>
    <xf numFmtId="2" fontId="22" fillId="0" borderId="0" xfId="48" applyNumberFormat="1" applyFill="1" applyProtection="1">
      <alignment horizontal="center" vertical="top"/>
      <protection locked="0"/>
    </xf>
    <xf numFmtId="2" fontId="22" fillId="0" borderId="0" xfId="74" applyNumberFormat="1" applyFill="1" applyProtection="1">
      <alignment horizontal="center" vertical="top"/>
      <protection locked="0"/>
    </xf>
    <xf numFmtId="1" fontId="21" fillId="0" borderId="8" xfId="34" applyNumberFormat="1" applyFill="1" applyProtection="1">
      <alignment horizontal="center" vertical="top"/>
      <protection locked="0"/>
    </xf>
    <xf numFmtId="4" fontId="21" fillId="0" borderId="8" xfId="82" applyNumberFormat="1" applyFill="1" applyProtection="1">
      <alignment horizontal="right" vertical="top" shrinkToFit="1"/>
      <protection locked="0"/>
    </xf>
    <xf numFmtId="4" fontId="23" fillId="5" borderId="8" xfId="81" applyNumberFormat="1" applyFill="1" applyProtection="1">
      <alignment horizontal="right" vertical="top" shrinkToFit="1"/>
      <protection locked="0"/>
    </xf>
    <xf numFmtId="4" fontId="23" fillId="4" borderId="8" xfId="81" applyNumberFormat="1" applyFill="1" applyProtection="1">
      <alignment horizontal="right" vertical="top" shrinkToFit="1"/>
      <protection locked="0"/>
    </xf>
    <xf numFmtId="2" fontId="23" fillId="3" borderId="1" xfId="36" applyNumberFormat="1" applyFill="1" applyBorder="1" applyProtection="1">
      <alignment horizontal="left" vertical="top" wrapText="1"/>
      <protection locked="0"/>
    </xf>
    <xf numFmtId="2" fontId="23" fillId="3" borderId="3" xfId="44" applyNumberFormat="1" applyFill="1" applyBorder="1" applyProtection="1">
      <alignment horizontal="center" vertical="top" shrinkToFit="1"/>
      <protection locked="0"/>
    </xf>
    <xf numFmtId="2" fontId="23" fillId="3" borderId="3" xfId="54" applyNumberFormat="1" applyFill="1" applyBorder="1" applyProtection="1">
      <alignment horizontal="center" vertical="top"/>
      <protection locked="0"/>
    </xf>
    <xf numFmtId="2" fontId="23" fillId="3" borderId="3" xfId="14" applyNumberFormat="1" applyFill="1" applyBorder="1" applyProtection="1">
      <alignment horizontal="center" vertical="top"/>
      <protection locked="0"/>
    </xf>
    <xf numFmtId="4" fontId="23" fillId="3" borderId="3" xfId="81" applyNumberFormat="1" applyFill="1" applyBorder="1" applyProtection="1">
      <alignment horizontal="right" vertical="top" shrinkToFit="1"/>
    </xf>
    <xf numFmtId="2" fontId="23" fillId="4" borderId="4" xfId="104" applyNumberFormat="1" applyFill="1" applyBorder="1" applyProtection="1">
      <alignment horizontal="left" vertical="top" wrapText="1"/>
      <protection locked="0"/>
    </xf>
    <xf numFmtId="2" fontId="23" fillId="4" borderId="5" xfId="106" applyNumberFormat="1" applyFill="1" applyBorder="1" applyProtection="1">
      <alignment horizontal="center" vertical="top"/>
      <protection locked="0"/>
    </xf>
    <xf numFmtId="2" fontId="23" fillId="4" borderId="5" xfId="16" applyNumberFormat="1" applyFill="1" applyBorder="1" applyProtection="1">
      <alignment horizontal="center" vertical="top"/>
      <protection locked="0"/>
    </xf>
    <xf numFmtId="4" fontId="23" fillId="4" borderId="5" xfId="81" applyNumberFormat="1" applyFill="1" applyBorder="1" applyProtection="1">
      <alignment horizontal="right" vertical="top" shrinkToFit="1"/>
    </xf>
    <xf numFmtId="2" fontId="23" fillId="3" borderId="4" xfId="104" applyNumberFormat="1" applyFill="1" applyBorder="1" applyProtection="1">
      <alignment horizontal="left" vertical="top" wrapText="1"/>
      <protection locked="0"/>
    </xf>
    <xf numFmtId="2" fontId="23" fillId="3" borderId="5" xfId="106" applyNumberFormat="1" applyFill="1" applyBorder="1" applyProtection="1">
      <alignment horizontal="center" vertical="top"/>
      <protection locked="0"/>
    </xf>
    <xf numFmtId="2" fontId="23" fillId="3" borderId="5" xfId="16" applyNumberFormat="1" applyFill="1" applyBorder="1" applyProtection="1">
      <alignment horizontal="center" vertical="top"/>
      <protection locked="0"/>
    </xf>
    <xf numFmtId="4" fontId="23" fillId="3" borderId="5" xfId="81" applyNumberFormat="1" applyFill="1" applyBorder="1" applyProtection="1">
      <alignment horizontal="right" vertical="top" shrinkToFit="1"/>
    </xf>
    <xf numFmtId="2" fontId="23" fillId="4" borderId="5" xfId="106" applyNumberFormat="1" applyFill="1" applyBorder="1" applyProtection="1">
      <alignment horizontal="center" vertical="top"/>
    </xf>
    <xf numFmtId="2" fontId="23" fillId="3" borderId="3" xfId="54" applyNumberFormat="1" applyFill="1" applyBorder="1" applyProtection="1">
      <alignment horizontal="center" vertical="top"/>
    </xf>
    <xf numFmtId="2" fontId="23" fillId="3" borderId="5" xfId="106" applyNumberFormat="1" applyFill="1" applyBorder="1" applyProtection="1">
      <alignment horizontal="center" vertical="top"/>
    </xf>
    <xf numFmtId="2" fontId="2" fillId="0" borderId="9" xfId="15" applyNumberFormat="1" applyFont="1" applyFill="1" applyProtection="1">
      <alignment horizontal="center" vertical="top" wrapText="1"/>
      <protection locked="0"/>
    </xf>
    <xf numFmtId="49" fontId="21" fillId="0" borderId="9" xfId="72" applyNumberFormat="1" applyFill="1" applyProtection="1">
      <alignment horizontal="center" vertical="top" shrinkToFit="1"/>
      <protection locked="0"/>
    </xf>
    <xf numFmtId="49" fontId="2" fillId="0" borderId="9" xfId="72" applyNumberFormat="1" applyFont="1" applyFill="1" applyProtection="1">
      <alignment horizontal="center" vertical="top" shrinkToFit="1"/>
      <protection locked="0"/>
    </xf>
    <xf numFmtId="49" fontId="21" fillId="0" borderId="6" xfId="72" applyNumberFormat="1" applyFill="1" applyBorder="1" applyProtection="1">
      <alignment horizontal="center" vertical="top" shrinkToFit="1"/>
      <protection locked="0"/>
    </xf>
    <xf numFmtId="2" fontId="0" fillId="0" borderId="0" xfId="0" applyNumberFormat="1" applyFill="1" applyBorder="1" applyProtection="1">
      <protection locked="0"/>
    </xf>
    <xf numFmtId="49" fontId="21" fillId="0" borderId="0" xfId="72" applyNumberFormat="1" applyFill="1" applyBorder="1" applyProtection="1">
      <alignment horizontal="center" vertical="top" shrinkToFit="1"/>
      <protection locked="0"/>
    </xf>
    <xf numFmtId="49" fontId="21" fillId="0" borderId="9" xfId="72" applyNumberFormat="1" applyFill="1" applyProtection="1">
      <alignment horizontal="center" vertical="top" shrinkToFit="1"/>
    </xf>
    <xf numFmtId="49" fontId="3" fillId="0" borderId="9" xfId="72" applyNumberFormat="1" applyFont="1" applyFill="1" applyProtection="1">
      <alignment horizontal="center" vertical="top" shrinkToFit="1"/>
    </xf>
    <xf numFmtId="49" fontId="4" fillId="0" borderId="9" xfId="72" applyNumberFormat="1" applyFont="1" applyFill="1" applyProtection="1">
      <alignment horizontal="center" vertical="top" shrinkToFit="1"/>
    </xf>
    <xf numFmtId="49" fontId="5" fillId="0" borderId="9" xfId="72" applyNumberFormat="1" applyFont="1" applyFill="1" applyProtection="1">
      <alignment horizontal="center" vertical="top" shrinkToFit="1"/>
    </xf>
    <xf numFmtId="49" fontId="6" fillId="0" borderId="9" xfId="72" applyNumberFormat="1" applyFont="1" applyFill="1" applyProtection="1">
      <alignment horizontal="center" vertical="top" shrinkToFit="1"/>
    </xf>
    <xf numFmtId="2" fontId="7" fillId="0" borderId="9" xfId="15" applyNumberFormat="1" applyFont="1" applyFill="1" applyAlignment="1" applyProtection="1">
      <alignment horizontal="left" vertical="distributed" wrapText="1"/>
      <protection locked="0"/>
    </xf>
    <xf numFmtId="2" fontId="8" fillId="0" borderId="9" xfId="15" applyNumberFormat="1" applyFont="1" applyFill="1" applyProtection="1">
      <alignment horizontal="center" vertical="top" wrapText="1"/>
      <protection locked="0"/>
    </xf>
    <xf numFmtId="2" fontId="8" fillId="0" borderId="9" xfId="15" applyNumberFormat="1" applyFont="1" applyFill="1" applyAlignment="1" applyProtection="1">
      <alignment horizontal="left" vertical="distributed" wrapText="1"/>
      <protection locked="0"/>
    </xf>
    <xf numFmtId="2" fontId="21" fillId="0" borderId="9" xfId="15" applyNumberFormat="1" applyFill="1" applyAlignment="1" applyProtection="1">
      <alignment horizontal="left" vertical="distributed" wrapText="1"/>
      <protection locked="0"/>
    </xf>
    <xf numFmtId="2" fontId="21" fillId="0" borderId="9" xfId="55" applyNumberFormat="1" applyFill="1" applyAlignment="1" applyProtection="1">
      <alignment horizontal="left" vertical="distributed" wrapText="1"/>
      <protection locked="0"/>
    </xf>
    <xf numFmtId="49" fontId="21" fillId="0" borderId="9" xfId="15" applyNumberFormat="1" applyFill="1" applyProtection="1">
      <alignment horizontal="center" vertical="top" wrapText="1"/>
      <protection locked="0"/>
    </xf>
    <xf numFmtId="49" fontId="8" fillId="0" borderId="8" xfId="20" applyNumberFormat="1" applyFont="1" applyFill="1" applyProtection="1">
      <alignment horizontal="center" vertical="top" wrapText="1"/>
      <protection locked="0"/>
    </xf>
    <xf numFmtId="49" fontId="8" fillId="0" borderId="9" xfId="15" applyNumberFormat="1" applyFont="1" applyFill="1" applyProtection="1">
      <alignment horizontal="center" vertical="top" wrapText="1"/>
      <protection locked="0"/>
    </xf>
    <xf numFmtId="2" fontId="21" fillId="0" borderId="8" xfId="82" applyNumberFormat="1" applyFill="1" applyProtection="1">
      <alignment horizontal="right" vertical="top" shrinkToFit="1"/>
      <protection locked="0"/>
    </xf>
    <xf numFmtId="49" fontId="10" fillId="0" borderId="9" xfId="72" applyNumberFormat="1" applyFont="1" applyFill="1" applyProtection="1">
      <alignment horizontal="center" vertical="top" shrinkToFit="1"/>
    </xf>
    <xf numFmtId="2" fontId="11" fillId="0" borderId="9" xfId="72" applyNumberFormat="1" applyFont="1" applyFill="1" applyProtection="1">
      <alignment horizontal="center" vertical="top" shrinkToFit="1"/>
    </xf>
    <xf numFmtId="0" fontId="21" fillId="0" borderId="9" xfId="72" applyNumberFormat="1" applyFill="1" applyProtection="1">
      <alignment horizontal="center" vertical="top" shrinkToFit="1"/>
    </xf>
    <xf numFmtId="2" fontId="21" fillId="6" borderId="9" xfId="37" applyNumberFormat="1" applyFill="1" applyProtection="1">
      <alignment horizontal="left" vertical="top" wrapText="1"/>
      <protection locked="0"/>
    </xf>
    <xf numFmtId="2" fontId="21" fillId="6" borderId="8" xfId="46" applyNumberFormat="1" applyFill="1" applyProtection="1">
      <alignment horizontal="center" vertical="top" shrinkToFit="1"/>
      <protection locked="0"/>
    </xf>
    <xf numFmtId="2" fontId="21" fillId="6" borderId="9" xfId="55" applyNumberFormat="1" applyFill="1" applyProtection="1">
      <alignment horizontal="center" vertical="top" wrapText="1"/>
      <protection locked="0"/>
    </xf>
    <xf numFmtId="2" fontId="21" fillId="6" borderId="8" xfId="68" applyNumberFormat="1" applyFill="1" applyProtection="1">
      <alignment horizontal="center" vertical="top" wrapText="1"/>
      <protection locked="0"/>
    </xf>
    <xf numFmtId="2" fontId="8" fillId="6" borderId="9" xfId="15" applyNumberFormat="1" applyFont="1" applyFill="1" applyProtection="1">
      <alignment horizontal="center" vertical="top" wrapText="1"/>
      <protection locked="0"/>
    </xf>
    <xf numFmtId="49" fontId="21" fillId="6" borderId="9" xfId="15" applyNumberFormat="1" applyFill="1" applyProtection="1">
      <alignment horizontal="center" vertical="top" wrapText="1"/>
      <protection locked="0"/>
    </xf>
    <xf numFmtId="49" fontId="8" fillId="6" borderId="8" xfId="20" applyNumberFormat="1" applyFont="1" applyFill="1" applyProtection="1">
      <alignment horizontal="center" vertical="top" wrapText="1"/>
      <protection locked="0"/>
    </xf>
    <xf numFmtId="2" fontId="21" fillId="6" borderId="8" xfId="46" applyNumberFormat="1" applyFill="1" applyProtection="1">
      <alignment horizontal="center" vertical="top" shrinkToFit="1"/>
    </xf>
    <xf numFmtId="2" fontId="21" fillId="6" borderId="9" xfId="72" applyNumberFormat="1" applyFill="1" applyProtection="1">
      <alignment horizontal="center" vertical="top" shrinkToFit="1"/>
    </xf>
    <xf numFmtId="2" fontId="12" fillId="0" borderId="9" xfId="72" applyNumberFormat="1" applyFont="1" applyFill="1" applyProtection="1">
      <alignment horizontal="center" vertical="top" shrinkToFit="1"/>
    </xf>
    <xf numFmtId="49" fontId="13" fillId="0" borderId="9" xfId="72" applyNumberFormat="1" applyFont="1" applyFill="1" applyProtection="1">
      <alignment horizontal="center" vertical="top" shrinkToFit="1"/>
    </xf>
    <xf numFmtId="4" fontId="21" fillId="5" borderId="8" xfId="82" applyNumberFormat="1" applyFill="1" applyProtection="1">
      <alignment horizontal="right" vertical="top" shrinkToFit="1"/>
      <protection locked="0"/>
    </xf>
    <xf numFmtId="2" fontId="14" fillId="0" borderId="9" xfId="72" applyNumberFormat="1" applyFont="1" applyFill="1" applyProtection="1">
      <alignment horizontal="center" vertical="top" shrinkToFit="1"/>
    </xf>
    <xf numFmtId="49" fontId="14" fillId="0" borderId="9" xfId="72" applyNumberFormat="1" applyFont="1" applyFill="1" applyProtection="1">
      <alignment horizontal="center" vertical="top" shrinkToFit="1"/>
    </xf>
    <xf numFmtId="2" fontId="15" fillId="0" borderId="9" xfId="72" applyNumberFormat="1" applyFont="1" applyFill="1" applyProtection="1">
      <alignment horizontal="center" vertical="top" shrinkToFit="1"/>
    </xf>
    <xf numFmtId="49" fontId="15" fillId="0" borderId="9" xfId="72" applyNumberFormat="1" applyFont="1" applyFill="1" applyProtection="1">
      <alignment horizontal="center" vertical="top" shrinkToFit="1"/>
    </xf>
    <xf numFmtId="49" fontId="2" fillId="0" borderId="9" xfId="72" applyNumberFormat="1" applyFont="1" applyFill="1" applyProtection="1">
      <alignment horizontal="center" vertical="top" shrinkToFit="1"/>
    </xf>
    <xf numFmtId="2" fontId="15" fillId="6" borderId="9" xfId="37" applyNumberFormat="1" applyFont="1" applyFill="1" applyProtection="1">
      <alignment horizontal="left" vertical="top" wrapText="1"/>
      <protection locked="0"/>
    </xf>
    <xf numFmtId="4" fontId="16" fillId="0" borderId="8" xfId="82" applyNumberFormat="1" applyFont="1" applyFill="1" applyProtection="1">
      <alignment horizontal="right" vertical="top" shrinkToFit="1"/>
      <protection locked="0"/>
    </xf>
    <xf numFmtId="2" fontId="17" fillId="0" borderId="9" xfId="72" applyNumberFormat="1" applyFont="1" applyFill="1" applyProtection="1">
      <alignment horizontal="center" vertical="top" shrinkToFit="1"/>
    </xf>
    <xf numFmtId="49" fontId="17" fillId="0" borderId="9" xfId="72" applyNumberFormat="1" applyFont="1" applyFill="1" applyProtection="1">
      <alignment horizontal="center" vertical="top" shrinkToFit="1"/>
    </xf>
    <xf numFmtId="4" fontId="21" fillId="0" borderId="8" xfId="82" applyFill="1" applyProtection="1">
      <alignment horizontal="right" vertical="top" shrinkToFit="1"/>
      <protection locked="0"/>
    </xf>
    <xf numFmtId="2" fontId="18" fillId="0" borderId="9" xfId="72" applyNumberFormat="1" applyFont="1" applyFill="1" applyProtection="1">
      <alignment horizontal="center" vertical="top" shrinkToFit="1"/>
    </xf>
    <xf numFmtId="4" fontId="18" fillId="0" borderId="8" xfId="82" applyNumberFormat="1" applyFont="1" applyFill="1" applyProtection="1">
      <alignment horizontal="right" vertical="top" shrinkToFit="1"/>
      <protection locked="0"/>
    </xf>
    <xf numFmtId="49" fontId="19" fillId="0" borderId="9" xfId="72" applyNumberFormat="1" applyFont="1" applyFill="1" applyProtection="1">
      <alignment horizontal="center" vertical="top" shrinkToFit="1"/>
    </xf>
    <xf numFmtId="2" fontId="15" fillId="0" borderId="9" xfId="37" applyNumberFormat="1" applyFont="1" applyFill="1" applyProtection="1">
      <alignment horizontal="left" vertical="top" wrapText="1"/>
      <protection locked="0"/>
    </xf>
    <xf numFmtId="49" fontId="21" fillId="0" borderId="8" xfId="46" applyNumberFormat="1" applyFill="1" applyProtection="1">
      <alignment horizontal="center" vertical="top" shrinkToFit="1"/>
      <protection locked="0"/>
    </xf>
    <xf numFmtId="2" fontId="20" fillId="0" borderId="0" xfId="31" applyNumberFormat="1" applyFill="1" applyProtection="1">
      <protection locked="0"/>
    </xf>
    <xf numFmtId="2" fontId="21" fillId="0" borderId="8" xfId="46" applyNumberFormat="1" applyFill="1" applyProtection="1">
      <alignment horizontal="center" vertical="top" shrinkToFit="1"/>
      <protection locked="0"/>
    </xf>
    <xf numFmtId="2" fontId="21" fillId="0" borderId="2" xfId="46" applyNumberFormat="1" applyFill="1" applyBorder="1" applyAlignment="1" applyProtection="1">
      <alignment horizontal="center" vertical="top" shrinkToFit="1"/>
      <protection locked="0"/>
    </xf>
    <xf numFmtId="2" fontId="21" fillId="0" borderId="7" xfId="46" applyNumberFormat="1" applyFill="1" applyBorder="1" applyAlignment="1" applyProtection="1">
      <alignment horizontal="center" vertical="top" shrinkToFit="1"/>
      <protection locked="0"/>
    </xf>
    <xf numFmtId="2" fontId="21" fillId="0" borderId="3" xfId="46" applyNumberFormat="1" applyFill="1" applyBorder="1" applyAlignment="1" applyProtection="1">
      <alignment horizontal="center" vertical="top" shrinkToFit="1"/>
      <protection locked="0"/>
    </xf>
    <xf numFmtId="2" fontId="21" fillId="0" borderId="2" xfId="37" applyNumberFormat="1" applyFill="1" applyBorder="1" applyAlignment="1" applyProtection="1">
      <alignment horizontal="left" vertical="top" wrapText="1"/>
      <protection locked="0"/>
    </xf>
    <xf numFmtId="2" fontId="21" fillId="0" borderId="7" xfId="37" applyNumberFormat="1" applyFill="1" applyBorder="1" applyAlignment="1" applyProtection="1">
      <alignment horizontal="left" vertical="top" wrapText="1"/>
      <protection locked="0"/>
    </xf>
    <xf numFmtId="2" fontId="21" fillId="0" borderId="3" xfId="37" applyNumberFormat="1" applyFill="1" applyBorder="1" applyAlignment="1" applyProtection="1">
      <alignment horizontal="left" vertical="top" wrapText="1"/>
      <protection locked="0"/>
    </xf>
    <xf numFmtId="2" fontId="21" fillId="0" borderId="9" xfId="37" applyNumberFormat="1" applyFill="1" applyProtection="1">
      <alignment horizontal="left" vertical="top" wrapText="1"/>
      <protection locked="0"/>
    </xf>
    <xf numFmtId="2" fontId="20" fillId="0" borderId="0" xfId="3" applyNumberFormat="1" applyFill="1" applyProtection="1">
      <alignment horizontal="left" wrapText="1"/>
      <protection locked="0"/>
    </xf>
    <xf numFmtId="2" fontId="21" fillId="0" borderId="8" xfId="46" applyNumberFormat="1" applyFill="1" applyProtection="1">
      <alignment horizontal="center" vertical="top" shrinkToFit="1"/>
    </xf>
    <xf numFmtId="2" fontId="21" fillId="0" borderId="2" xfId="46" applyNumberFormat="1" applyFill="1" applyBorder="1" applyAlignment="1" applyProtection="1">
      <alignment horizontal="center" vertical="top" shrinkToFit="1"/>
    </xf>
    <xf numFmtId="2" fontId="21" fillId="0" borderId="7" xfId="46" applyNumberFormat="1" applyFill="1" applyBorder="1" applyAlignment="1" applyProtection="1">
      <alignment horizontal="center" vertical="top" shrinkToFit="1"/>
    </xf>
    <xf numFmtId="2" fontId="21" fillId="0" borderId="3" xfId="46" applyNumberFormat="1" applyFill="1" applyBorder="1" applyAlignment="1" applyProtection="1">
      <alignment horizontal="center" vertical="top" shrinkToFit="1"/>
    </xf>
    <xf numFmtId="2" fontId="2" fillId="0" borderId="2" xfId="37" applyNumberFormat="1" applyFont="1" applyFill="1" applyBorder="1" applyAlignment="1" applyProtection="1">
      <alignment horizontal="left" vertical="top" wrapText="1"/>
      <protection locked="0"/>
    </xf>
    <xf numFmtId="2" fontId="2" fillId="0" borderId="3" xfId="37" applyNumberFormat="1" applyFont="1" applyFill="1" applyBorder="1" applyAlignment="1" applyProtection="1">
      <alignment horizontal="left" vertical="top" wrapText="1"/>
      <protection locked="0"/>
    </xf>
    <xf numFmtId="2" fontId="12" fillId="0" borderId="9" xfId="37" applyNumberFormat="1" applyFont="1" applyFill="1" applyProtection="1">
      <alignment horizontal="left" vertical="top" wrapText="1"/>
      <protection locked="0"/>
    </xf>
    <xf numFmtId="2" fontId="21" fillId="0" borderId="2" xfId="37" applyNumberFormat="1" applyFill="1" applyBorder="1" applyAlignment="1" applyProtection="1">
      <alignment horizontal="center" vertical="top" wrapText="1"/>
      <protection locked="0"/>
    </xf>
    <xf numFmtId="2" fontId="21" fillId="0" borderId="3" xfId="37" applyNumberFormat="1" applyFill="1" applyBorder="1" applyAlignment="1" applyProtection="1">
      <alignment horizontal="center" vertical="top" wrapText="1"/>
      <protection locked="0"/>
    </xf>
    <xf numFmtId="2" fontId="21" fillId="0" borderId="7" xfId="37" applyNumberFormat="1" applyFill="1" applyBorder="1" applyAlignment="1" applyProtection="1">
      <alignment horizontal="center" vertical="top" wrapText="1"/>
      <protection locked="0"/>
    </xf>
    <xf numFmtId="2" fontId="21" fillId="0" borderId="8" xfId="108" applyNumberFormat="1" applyFill="1" applyProtection="1">
      <alignment horizontal="center" vertical="center" wrapText="1"/>
      <protection locked="0"/>
    </xf>
    <xf numFmtId="2" fontId="21" fillId="0" borderId="8" xfId="84" applyNumberFormat="1" applyFill="1" applyProtection="1">
      <alignment horizontal="center" vertical="center" wrapText="1"/>
      <protection locked="0"/>
    </xf>
    <xf numFmtId="1" fontId="21" fillId="0" borderId="8" xfId="79" applyNumberFormat="1" applyFill="1" applyProtection="1">
      <alignment horizontal="center" vertical="top"/>
      <protection locked="0"/>
    </xf>
    <xf numFmtId="2" fontId="21" fillId="0" borderId="8" xfId="26" applyNumberFormat="1" applyFill="1" applyProtection="1">
      <alignment horizontal="center" vertical="center" wrapText="1"/>
      <protection locked="0"/>
    </xf>
    <xf numFmtId="2" fontId="21" fillId="0" borderId="8" xfId="23" applyNumberFormat="1" applyFill="1" applyProtection="1">
      <alignment horizontal="center" vertical="center" wrapText="1"/>
      <protection locked="0"/>
    </xf>
    <xf numFmtId="2" fontId="21" fillId="0" borderId="8" xfId="62" applyNumberFormat="1" applyFill="1" applyProtection="1">
      <alignment horizontal="center" vertical="center"/>
      <protection locked="0"/>
    </xf>
    <xf numFmtId="2" fontId="21" fillId="0" borderId="8" xfId="19" applyNumberFormat="1" applyFill="1" applyProtection="1">
      <alignment horizontal="center" vertical="center" wrapText="1"/>
      <protection locked="0"/>
    </xf>
    <xf numFmtId="2" fontId="21" fillId="0" borderId="8" xfId="103" applyNumberFormat="1" applyFill="1" applyProtection="1">
      <alignment horizontal="center" vertical="center" wrapText="1"/>
      <protection locked="0"/>
    </xf>
    <xf numFmtId="2" fontId="21" fillId="0" borderId="8" xfId="8" applyNumberFormat="1" applyFill="1" applyProtection="1">
      <alignment horizontal="center" vertical="center" wrapText="1"/>
      <protection locked="0"/>
    </xf>
    <xf numFmtId="2" fontId="21" fillId="0" borderId="8" xfId="7" applyNumberFormat="1" applyFill="1" applyProtection="1">
      <alignment horizontal="center" vertical="center" wrapText="1"/>
      <protection locked="0"/>
    </xf>
    <xf numFmtId="2" fontId="21" fillId="0" borderId="8" xfId="107" applyNumberFormat="1" applyFill="1" applyProtection="1">
      <alignment horizontal="center" vertical="center" wrapText="1"/>
      <protection locked="0"/>
    </xf>
    <xf numFmtId="2" fontId="21" fillId="0" borderId="8" xfId="9" applyNumberFormat="1" applyFill="1" applyProtection="1">
      <alignment horizontal="center" vertical="center" wrapText="1"/>
      <protection locked="0"/>
    </xf>
    <xf numFmtId="2" fontId="21" fillId="0" borderId="8" xfId="13" applyNumberFormat="1" applyFill="1" applyProtection="1">
      <alignment horizontal="center" vertical="center" wrapText="1"/>
      <protection locked="0"/>
    </xf>
    <xf numFmtId="2" fontId="21" fillId="0" borderId="8" xfId="10" applyNumberFormat="1" applyFill="1" applyProtection="1">
      <alignment horizontal="center" vertical="center" wrapText="1"/>
      <protection locked="0"/>
    </xf>
    <xf numFmtId="2" fontId="2" fillId="0" borderId="8" xfId="84" applyNumberFormat="1" applyFont="1" applyFill="1" applyProtection="1">
      <alignment horizontal="center" vertical="center" wrapText="1"/>
      <protection locked="0"/>
    </xf>
    <xf numFmtId="2" fontId="21" fillId="0" borderId="8" xfId="11" applyNumberFormat="1" applyFill="1" applyProtection="1">
      <alignment horizontal="center" vertical="center" wrapText="1"/>
      <protection locked="0"/>
    </xf>
    <xf numFmtId="2" fontId="26" fillId="0" borderId="8" xfId="93" applyNumberFormat="1" applyFill="1" applyProtection="1">
      <alignment horizontal="center" vertical="center" wrapText="1"/>
      <protection locked="0"/>
    </xf>
    <xf numFmtId="2" fontId="21" fillId="0" borderId="8" xfId="18" applyNumberFormat="1" applyFill="1" applyProtection="1">
      <alignment horizontal="center" vertical="center" wrapText="1"/>
      <protection locked="0"/>
    </xf>
    <xf numFmtId="2" fontId="21" fillId="0" borderId="8" xfId="25" applyNumberFormat="1" applyFill="1" applyProtection="1">
      <alignment horizontal="center" vertical="center" wrapText="1"/>
      <protection locked="0"/>
    </xf>
    <xf numFmtId="2" fontId="21" fillId="0" borderId="8" xfId="22" applyNumberFormat="1" applyFill="1" applyProtection="1">
      <alignment horizontal="center" vertical="center" wrapText="1"/>
      <protection locked="0"/>
    </xf>
    <xf numFmtId="2" fontId="21" fillId="0" borderId="8" xfId="24" applyNumberFormat="1" applyFill="1" applyProtection="1">
      <alignment horizontal="center" vertical="center" wrapText="1"/>
      <protection locked="0"/>
    </xf>
    <xf numFmtId="2" fontId="21" fillId="0" borderId="8" xfId="27" applyNumberFormat="1" applyFill="1" applyProtection="1">
      <alignment horizontal="center" vertical="center" wrapText="1"/>
      <protection locked="0"/>
    </xf>
    <xf numFmtId="2" fontId="9" fillId="0" borderId="8" xfId="95" applyNumberFormat="1" applyFont="1" applyFill="1" applyProtection="1">
      <alignment horizontal="center" vertical="center" wrapText="1"/>
      <protection locked="0"/>
    </xf>
    <xf numFmtId="2" fontId="26" fillId="0" borderId="8" xfId="95" applyNumberFormat="1" applyFill="1" applyProtection="1">
      <alignment horizontal="center" vertical="center" wrapText="1"/>
      <protection locked="0"/>
    </xf>
    <xf numFmtId="2" fontId="20" fillId="0" borderId="0" xfId="89" applyNumberFormat="1" applyFill="1" applyProtection="1">
      <alignment vertical="top"/>
      <protection locked="0"/>
    </xf>
    <xf numFmtId="2" fontId="20" fillId="0" borderId="0" xfId="96" applyNumberFormat="1" applyFill="1" applyProtection="1">
      <alignment horizontal="center" vertical="top"/>
      <protection locked="0"/>
    </xf>
    <xf numFmtId="2" fontId="22" fillId="0" borderId="0" xfId="52" applyNumberFormat="1" applyFill="1" applyProtection="1">
      <alignment vertical="top"/>
      <protection locked="0"/>
    </xf>
    <xf numFmtId="2" fontId="20" fillId="0" borderId="0" xfId="31" applyNumberFormat="1" applyFill="1" applyProtection="1">
      <protection locked="0"/>
    </xf>
    <xf numFmtId="2" fontId="22" fillId="0" borderId="0" xfId="57" applyNumberFormat="1" applyFill="1" applyProtection="1">
      <alignment horizontal="center" vertical="top"/>
      <protection locked="0"/>
    </xf>
    <xf numFmtId="2" fontId="21" fillId="0" borderId="8" xfId="105" applyNumberFormat="1" applyFill="1" applyProtection="1">
      <alignment horizontal="center" vertical="center" wrapText="1"/>
      <protection locked="0"/>
    </xf>
    <xf numFmtId="2" fontId="24" fillId="0" borderId="0" xfId="50" applyNumberFormat="1" applyFill="1" applyProtection="1">
      <alignment vertical="top"/>
      <protection locked="0"/>
    </xf>
    <xf numFmtId="2" fontId="27" fillId="0" borderId="0" xfId="94" applyNumberFormat="1" applyFill="1" applyProtection="1">
      <alignment horizontal="center" vertical="top" wrapText="1"/>
      <protection locked="0"/>
    </xf>
    <xf numFmtId="2" fontId="22" fillId="0" borderId="0" xfId="51" applyNumberFormat="1" applyFill="1" applyProtection="1">
      <alignment horizontal="left" vertical="top"/>
      <protection locked="0"/>
    </xf>
  </cellXfs>
  <cellStyles count="109">
    <cellStyle name="br" xfId="1" xr:uid="{00000000-0005-0000-0000-000000000000}"/>
    <cellStyle name="col" xfId="2" xr:uid="{00000000-0005-0000-0000-000001000000}"/>
    <cellStyle name="st107" xfId="3" xr:uid="{00000000-0005-0000-0000-000002000000}"/>
    <cellStyle name="style0" xfId="4" xr:uid="{00000000-0005-0000-0000-000003000000}"/>
    <cellStyle name="td" xfId="5" xr:uid="{00000000-0005-0000-0000-000004000000}"/>
    <cellStyle name="tr" xfId="6" xr:uid="{00000000-0005-0000-0000-000005000000}"/>
    <cellStyle name="xl100" xfId="7" xr:uid="{00000000-0005-0000-0000-000006000000}"/>
    <cellStyle name="xl101" xfId="8" xr:uid="{00000000-0005-0000-0000-000007000000}"/>
    <cellStyle name="xl102" xfId="9" xr:uid="{00000000-0005-0000-0000-000008000000}"/>
    <cellStyle name="xl103" xfId="10" xr:uid="{00000000-0005-0000-0000-000009000000}"/>
    <cellStyle name="xl104" xfId="11" xr:uid="{00000000-0005-0000-0000-00000A000000}"/>
    <cellStyle name="xl105" xfId="12" xr:uid="{00000000-0005-0000-0000-00000B000000}"/>
    <cellStyle name="xl106" xfId="13" xr:uid="{00000000-0005-0000-0000-00000C000000}"/>
    <cellStyle name="xl107" xfId="14" xr:uid="{00000000-0005-0000-0000-00000D000000}"/>
    <cellStyle name="xl108" xfId="15" xr:uid="{00000000-0005-0000-0000-00000E000000}"/>
    <cellStyle name="xl109" xfId="16" xr:uid="{00000000-0005-0000-0000-00000F000000}"/>
    <cellStyle name="xl110" xfId="17" xr:uid="{00000000-0005-0000-0000-000010000000}"/>
    <cellStyle name="xl111" xfId="18" xr:uid="{00000000-0005-0000-0000-000011000000}"/>
    <cellStyle name="xl112" xfId="19" xr:uid="{00000000-0005-0000-0000-000012000000}"/>
    <cellStyle name="xl113" xfId="20" xr:uid="{00000000-0005-0000-0000-000013000000}"/>
    <cellStyle name="xl114" xfId="21" xr:uid="{00000000-0005-0000-0000-000014000000}"/>
    <cellStyle name="xl115" xfId="22" xr:uid="{00000000-0005-0000-0000-000015000000}"/>
    <cellStyle name="xl116" xfId="23" xr:uid="{00000000-0005-0000-0000-000016000000}"/>
    <cellStyle name="xl117" xfId="24" xr:uid="{00000000-0005-0000-0000-000017000000}"/>
    <cellStyle name="xl118" xfId="25" xr:uid="{00000000-0005-0000-0000-000018000000}"/>
    <cellStyle name="xl119" xfId="26" xr:uid="{00000000-0005-0000-0000-000019000000}"/>
    <cellStyle name="xl120" xfId="27" xr:uid="{00000000-0005-0000-0000-00001A000000}"/>
    <cellStyle name="xl121" xfId="28" xr:uid="{00000000-0005-0000-0000-00001B000000}"/>
    <cellStyle name="xl122" xfId="29" xr:uid="{00000000-0005-0000-0000-00001C000000}"/>
    <cellStyle name="xl21" xfId="30" xr:uid="{00000000-0005-0000-0000-00001D000000}"/>
    <cellStyle name="xl22" xfId="31" xr:uid="{00000000-0005-0000-0000-00001E000000}"/>
    <cellStyle name="xl23" xfId="32" xr:uid="{00000000-0005-0000-0000-00001F000000}"/>
    <cellStyle name="xl24" xfId="33" xr:uid="{00000000-0005-0000-0000-000020000000}"/>
    <cellStyle name="xl25" xfId="34" xr:uid="{00000000-0005-0000-0000-000021000000}"/>
    <cellStyle name="xl26" xfId="35" xr:uid="{00000000-0005-0000-0000-000022000000}"/>
    <cellStyle name="xl27" xfId="36" xr:uid="{00000000-0005-0000-0000-000023000000}"/>
    <cellStyle name="xl28" xfId="37" xr:uid="{00000000-0005-0000-0000-000024000000}"/>
    <cellStyle name="xl29" xfId="38" xr:uid="{00000000-0005-0000-0000-000025000000}"/>
    <cellStyle name="xl30" xfId="39" xr:uid="{00000000-0005-0000-0000-000026000000}"/>
    <cellStyle name="xl31" xfId="40" xr:uid="{00000000-0005-0000-0000-000027000000}"/>
    <cellStyle name="xl32" xfId="41" xr:uid="{00000000-0005-0000-0000-000028000000}"/>
    <cellStyle name="xl33" xfId="42" xr:uid="{00000000-0005-0000-0000-000029000000}"/>
    <cellStyle name="xl34" xfId="43" xr:uid="{00000000-0005-0000-0000-00002A000000}"/>
    <cellStyle name="xl35" xfId="44" xr:uid="{00000000-0005-0000-0000-00002B000000}"/>
    <cellStyle name="xl36" xfId="45" xr:uid="{00000000-0005-0000-0000-00002C000000}"/>
    <cellStyle name="xl37" xfId="46" xr:uid="{00000000-0005-0000-0000-00002D000000}"/>
    <cellStyle name="xl38" xfId="47" xr:uid="{00000000-0005-0000-0000-00002E000000}"/>
    <cellStyle name="xl39" xfId="48" xr:uid="{00000000-0005-0000-0000-00002F000000}"/>
    <cellStyle name="xl40" xfId="49" xr:uid="{00000000-0005-0000-0000-000030000000}"/>
    <cellStyle name="xl41" xfId="50" xr:uid="{00000000-0005-0000-0000-000031000000}"/>
    <cellStyle name="xl42" xfId="51" xr:uid="{00000000-0005-0000-0000-000032000000}"/>
    <cellStyle name="xl43" xfId="52" xr:uid="{00000000-0005-0000-0000-000033000000}"/>
    <cellStyle name="xl44" xfId="53" xr:uid="{00000000-0005-0000-0000-000034000000}"/>
    <cellStyle name="xl45" xfId="54" xr:uid="{00000000-0005-0000-0000-000035000000}"/>
    <cellStyle name="xl46" xfId="55" xr:uid="{00000000-0005-0000-0000-000036000000}"/>
    <cellStyle name="xl47" xfId="56" xr:uid="{00000000-0005-0000-0000-000037000000}"/>
    <cellStyle name="xl48" xfId="57" xr:uid="{00000000-0005-0000-0000-000038000000}"/>
    <cellStyle name="xl49" xfId="58" xr:uid="{00000000-0005-0000-0000-000039000000}"/>
    <cellStyle name="xl50" xfId="59" xr:uid="{00000000-0005-0000-0000-00003A000000}"/>
    <cellStyle name="xl51" xfId="60" xr:uid="{00000000-0005-0000-0000-00003B000000}"/>
    <cellStyle name="xl52" xfId="61" xr:uid="{00000000-0005-0000-0000-00003C000000}"/>
    <cellStyle name="xl53" xfId="62" xr:uid="{00000000-0005-0000-0000-00003D000000}"/>
    <cellStyle name="xl54" xfId="63" xr:uid="{00000000-0005-0000-0000-00003E000000}"/>
    <cellStyle name="xl55" xfId="64" xr:uid="{00000000-0005-0000-0000-00003F000000}"/>
    <cellStyle name="xl56" xfId="65" xr:uid="{00000000-0005-0000-0000-000040000000}"/>
    <cellStyle name="xl57" xfId="66" xr:uid="{00000000-0005-0000-0000-000041000000}"/>
    <cellStyle name="xl58" xfId="67" xr:uid="{00000000-0005-0000-0000-000042000000}"/>
    <cellStyle name="xl59" xfId="68" xr:uid="{00000000-0005-0000-0000-000043000000}"/>
    <cellStyle name="xl60" xfId="69" xr:uid="{00000000-0005-0000-0000-000044000000}"/>
    <cellStyle name="xl61" xfId="70" xr:uid="{00000000-0005-0000-0000-000045000000}"/>
    <cellStyle name="xl62" xfId="71" xr:uid="{00000000-0005-0000-0000-000046000000}"/>
    <cellStyle name="xl63" xfId="72" xr:uid="{00000000-0005-0000-0000-000047000000}"/>
    <cellStyle name="xl64" xfId="73" xr:uid="{00000000-0005-0000-0000-000048000000}"/>
    <cellStyle name="xl65" xfId="74" xr:uid="{00000000-0005-0000-0000-000049000000}"/>
    <cellStyle name="xl66" xfId="75" xr:uid="{00000000-0005-0000-0000-00004A000000}"/>
    <cellStyle name="xl67" xfId="76" xr:uid="{00000000-0005-0000-0000-00004B000000}"/>
    <cellStyle name="xl68" xfId="77" xr:uid="{00000000-0005-0000-0000-00004C000000}"/>
    <cellStyle name="xl69" xfId="78" xr:uid="{00000000-0005-0000-0000-00004D000000}"/>
    <cellStyle name="xl70" xfId="79" xr:uid="{00000000-0005-0000-0000-00004E000000}"/>
    <cellStyle name="xl71" xfId="80" xr:uid="{00000000-0005-0000-0000-00004F000000}"/>
    <cellStyle name="xl72" xfId="81" xr:uid="{00000000-0005-0000-0000-000050000000}"/>
    <cellStyle name="xl73" xfId="82" xr:uid="{00000000-0005-0000-0000-000051000000}"/>
    <cellStyle name="xl74" xfId="83" xr:uid="{00000000-0005-0000-0000-000052000000}"/>
    <cellStyle name="xl75" xfId="84" xr:uid="{00000000-0005-0000-0000-000053000000}"/>
    <cellStyle name="xl76" xfId="85" xr:uid="{00000000-0005-0000-0000-000054000000}"/>
    <cellStyle name="xl77" xfId="86" xr:uid="{00000000-0005-0000-0000-000055000000}"/>
    <cellStyle name="xl78" xfId="87" xr:uid="{00000000-0005-0000-0000-000056000000}"/>
    <cellStyle name="xl79" xfId="88" xr:uid="{00000000-0005-0000-0000-000057000000}"/>
    <cellStyle name="xl80" xfId="89" xr:uid="{00000000-0005-0000-0000-000058000000}"/>
    <cellStyle name="xl81" xfId="90" xr:uid="{00000000-0005-0000-0000-000059000000}"/>
    <cellStyle name="xl82" xfId="91" xr:uid="{00000000-0005-0000-0000-00005A000000}"/>
    <cellStyle name="xl83" xfId="92" xr:uid="{00000000-0005-0000-0000-00005B000000}"/>
    <cellStyle name="xl84" xfId="93" xr:uid="{00000000-0005-0000-0000-00005C000000}"/>
    <cellStyle name="xl85" xfId="94" xr:uid="{00000000-0005-0000-0000-00005D000000}"/>
    <cellStyle name="xl86" xfId="95" xr:uid="{00000000-0005-0000-0000-00005E000000}"/>
    <cellStyle name="xl87" xfId="96" xr:uid="{00000000-0005-0000-0000-00005F000000}"/>
    <cellStyle name="xl88" xfId="97" xr:uid="{00000000-0005-0000-0000-000060000000}"/>
    <cellStyle name="xl89" xfId="98" xr:uid="{00000000-0005-0000-0000-000061000000}"/>
    <cellStyle name="xl90" xfId="99" xr:uid="{00000000-0005-0000-0000-000062000000}"/>
    <cellStyle name="xl91" xfId="100" xr:uid="{00000000-0005-0000-0000-000063000000}"/>
    <cellStyle name="xl92" xfId="101" xr:uid="{00000000-0005-0000-0000-000064000000}"/>
    <cellStyle name="xl93" xfId="102" xr:uid="{00000000-0005-0000-0000-000065000000}"/>
    <cellStyle name="xl94" xfId="103" xr:uid="{00000000-0005-0000-0000-000066000000}"/>
    <cellStyle name="xl95" xfId="104" xr:uid="{00000000-0005-0000-0000-000067000000}"/>
    <cellStyle name="xl96" xfId="105" xr:uid="{00000000-0005-0000-0000-000068000000}"/>
    <cellStyle name="xl97" xfId="106" xr:uid="{00000000-0005-0000-0000-000069000000}"/>
    <cellStyle name="xl98" xfId="107" xr:uid="{00000000-0005-0000-0000-00006A000000}"/>
    <cellStyle name="xl99" xfId="108" xr:uid="{00000000-0005-0000-0000-00006B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S450"/>
  <sheetViews>
    <sheetView showGridLines="0" tabSelected="1" topLeftCell="A9" zoomScale="85" zoomScaleNormal="85" zoomScaleSheetLayoutView="85" zoomScalePageLayoutView="85" workbookViewId="0">
      <pane xSplit="40" ySplit="12" topLeftCell="AV300" activePane="bottomRight" state="frozen"/>
      <selection activeCell="A9" sqref="A9"/>
      <selection pane="topRight" activeCell="AO9" sqref="AO9"/>
      <selection pane="bottomLeft" activeCell="A21" sqref="A21"/>
      <selection pane="bottomRight" activeCell="BC103" sqref="BC103"/>
    </sheetView>
  </sheetViews>
  <sheetFormatPr defaultRowHeight="15" x14ac:dyDescent="0.25"/>
  <cols>
    <col min="1" max="1" width="35.42578125" style="17" customWidth="1"/>
    <col min="2" max="2" width="5.42578125" style="17" customWidth="1"/>
    <col min="3" max="3" width="35.42578125" style="17" hidden="1" customWidth="1"/>
    <col min="4" max="4" width="9.28515625" style="17" hidden="1" customWidth="1"/>
    <col min="5" max="5" width="8.85546875" style="17" hidden="1" customWidth="1"/>
    <col min="6" max="6" width="0" style="17" hidden="1" customWidth="1"/>
    <col min="7" max="7" width="35.42578125" style="17" hidden="1" customWidth="1"/>
    <col min="8" max="8" width="9.28515625" style="17" hidden="1" customWidth="1"/>
    <col min="9" max="9" width="8.85546875" style="17" hidden="1" customWidth="1"/>
    <col min="10" max="10" width="7.140625" style="17" hidden="1" customWidth="1"/>
    <col min="11" max="11" width="35.42578125" style="17" hidden="1" customWidth="1"/>
    <col min="12" max="12" width="9.28515625" style="17" hidden="1" customWidth="1"/>
    <col min="13" max="13" width="8.85546875" style="17" hidden="1" customWidth="1"/>
    <col min="14" max="14" width="0" style="17" hidden="1" customWidth="1"/>
    <col min="15" max="15" width="35.42578125" style="17" hidden="1" customWidth="1"/>
    <col min="16" max="16" width="9.28515625" style="17" hidden="1" customWidth="1"/>
    <col min="17" max="17" width="8.85546875" style="17" hidden="1" customWidth="1"/>
    <col min="18" max="18" width="7.140625" style="17" hidden="1" customWidth="1"/>
    <col min="19" max="19" width="35.42578125" style="17" hidden="1" customWidth="1"/>
    <col min="20" max="20" width="9.28515625" style="17" hidden="1" customWidth="1"/>
    <col min="21" max="21" width="8.85546875" style="17" hidden="1" customWidth="1"/>
    <col min="22" max="22" width="0" style="17" hidden="1" customWidth="1"/>
    <col min="23" max="23" width="35.42578125" style="17" hidden="1" customWidth="1"/>
    <col min="24" max="24" width="9.28515625" style="17" hidden="1" customWidth="1"/>
    <col min="25" max="25" width="8.85546875" style="17" hidden="1" customWidth="1"/>
    <col min="26" max="26" width="0" style="17" hidden="1" customWidth="1"/>
    <col min="27" max="27" width="35.42578125" style="17" hidden="1" customWidth="1"/>
    <col min="28" max="28" width="9.28515625" style="17" hidden="1" customWidth="1"/>
    <col min="29" max="29" width="0" style="17" hidden="1" customWidth="1"/>
    <col min="30" max="30" width="35.42578125" style="17" hidden="1" customWidth="1"/>
    <col min="31" max="31" width="9.28515625" style="17" hidden="1" customWidth="1"/>
    <col min="32" max="32" width="0" style="17" hidden="1" customWidth="1"/>
    <col min="33" max="33" width="40.42578125" style="17" hidden="1" customWidth="1"/>
    <col min="34" max="34" width="9.42578125" style="17" hidden="1" customWidth="1"/>
    <col min="35" max="35" width="0" style="17" hidden="1" customWidth="1"/>
    <col min="36" max="36" width="5.85546875" style="17" customWidth="1"/>
    <col min="37" max="37" width="5.28515625" style="17" customWidth="1"/>
    <col min="38" max="38" width="11.140625" style="17" customWidth="1"/>
    <col min="39" max="39" width="4.85546875" style="17" customWidth="1"/>
    <col min="40" max="40" width="6.85546875" style="17" customWidth="1"/>
    <col min="41" max="56" width="13" style="17" customWidth="1"/>
    <col min="57" max="57" width="12" style="17" customWidth="1"/>
    <col min="58" max="58" width="12.85546875" style="17" customWidth="1"/>
    <col min="59" max="59" width="7.85546875" style="17" customWidth="1"/>
    <col min="60" max="70" width="13" style="17" customWidth="1"/>
    <col min="71" max="71" width="9.42578125" style="17" customWidth="1"/>
    <col min="72" max="16384" width="9.140625" style="17"/>
  </cols>
  <sheetData>
    <row r="1" spans="1:71" ht="13.15" customHeight="1" x14ac:dyDescent="0.25">
      <c r="A1" s="16"/>
      <c r="B1" s="16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6"/>
      <c r="Y1" s="16"/>
      <c r="Z1" s="16"/>
      <c r="AA1" s="177"/>
      <c r="AB1" s="177"/>
      <c r="AC1" s="177"/>
      <c r="AD1" s="177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77"/>
      <c r="AR1" s="177"/>
      <c r="AS1" s="177"/>
      <c r="AT1" s="177"/>
      <c r="AU1" s="177"/>
      <c r="AV1" s="177"/>
      <c r="AW1" s="177"/>
      <c r="AX1" s="16"/>
      <c r="AY1" s="16"/>
      <c r="AZ1" s="177"/>
      <c r="BA1" s="177"/>
      <c r="BB1" s="177"/>
      <c r="BC1" s="177"/>
      <c r="BD1" s="16"/>
      <c r="BE1" s="177"/>
      <c r="BF1" s="177"/>
      <c r="BG1" s="177"/>
      <c r="BH1" s="177"/>
      <c r="BI1" s="16"/>
      <c r="BJ1" s="177"/>
      <c r="BK1" s="177"/>
      <c r="BL1" s="177"/>
      <c r="BM1" s="177"/>
      <c r="BN1" s="16"/>
      <c r="BO1" s="175"/>
      <c r="BP1" s="175"/>
      <c r="BQ1" s="175"/>
      <c r="BR1" s="175"/>
      <c r="BS1" s="16"/>
    </row>
    <row r="2" spans="1:71" ht="13.15" customHeight="1" x14ac:dyDescent="0.25">
      <c r="A2" s="181" t="s">
        <v>1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F2" s="181"/>
      <c r="BG2" s="181"/>
      <c r="BH2" s="181"/>
      <c r="BI2" s="181"/>
      <c r="BJ2" s="181"/>
      <c r="BK2" s="181"/>
      <c r="BL2" s="181"/>
      <c r="BM2" s="181"/>
      <c r="BN2" s="16"/>
      <c r="BO2" s="175"/>
      <c r="BP2" s="175"/>
      <c r="BQ2" s="175"/>
      <c r="BR2" s="175"/>
      <c r="BS2" s="16"/>
    </row>
    <row r="3" spans="1:71" ht="13.15" customHeight="1" x14ac:dyDescent="0.25">
      <c r="A3" s="181" t="s">
        <v>2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181"/>
      <c r="Y3" s="181"/>
      <c r="Z3" s="181"/>
      <c r="AA3" s="181"/>
      <c r="AB3" s="181"/>
      <c r="AC3" s="18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1"/>
      <c r="AO3" s="181"/>
      <c r="AP3" s="181"/>
      <c r="AQ3" s="181"/>
      <c r="AR3" s="181"/>
      <c r="AS3" s="181"/>
      <c r="AT3" s="181"/>
      <c r="AU3" s="181"/>
      <c r="AV3" s="181"/>
      <c r="AW3" s="181"/>
      <c r="AX3" s="181"/>
      <c r="AY3" s="181"/>
      <c r="AZ3" s="181"/>
      <c r="BA3" s="181"/>
      <c r="BB3" s="181"/>
      <c r="BC3" s="181"/>
      <c r="BD3" s="181"/>
      <c r="BE3" s="181"/>
      <c r="BF3" s="181"/>
      <c r="BG3" s="181"/>
      <c r="BH3" s="181"/>
      <c r="BI3" s="181"/>
      <c r="BJ3" s="181"/>
      <c r="BK3" s="181"/>
      <c r="BL3" s="181"/>
      <c r="BM3" s="181"/>
      <c r="BN3" s="18"/>
      <c r="BO3" s="174"/>
      <c r="BP3" s="174"/>
      <c r="BQ3" s="174"/>
      <c r="BR3" s="174"/>
      <c r="BS3" s="16"/>
    </row>
    <row r="4" spans="1:71" ht="13.15" customHeight="1" x14ac:dyDescent="0.25">
      <c r="A4" s="178" t="s">
        <v>395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/>
      <c r="AH4" s="178"/>
      <c r="AI4" s="178"/>
      <c r="AJ4" s="178"/>
      <c r="AK4" s="178"/>
      <c r="AL4" s="178"/>
      <c r="AM4" s="178"/>
      <c r="AN4" s="178"/>
      <c r="AO4" s="178"/>
      <c r="AP4" s="178"/>
      <c r="AQ4" s="178"/>
      <c r="AR4" s="178"/>
      <c r="AS4" s="178"/>
      <c r="AT4" s="178"/>
      <c r="AU4" s="178"/>
      <c r="AV4" s="178"/>
      <c r="AW4" s="178"/>
      <c r="AX4" s="178"/>
      <c r="AY4" s="178"/>
      <c r="AZ4" s="178"/>
      <c r="BA4" s="178"/>
      <c r="BB4" s="178"/>
      <c r="BC4" s="178"/>
      <c r="BD4" s="178"/>
      <c r="BE4" s="178"/>
      <c r="BF4" s="178"/>
      <c r="BG4" s="178"/>
      <c r="BH4" s="178"/>
      <c r="BI4" s="178"/>
      <c r="BJ4" s="178"/>
      <c r="BK4" s="178"/>
      <c r="BL4" s="178"/>
      <c r="BM4" s="178"/>
      <c r="BN4" s="19"/>
      <c r="BO4" s="178"/>
      <c r="BP4" s="178"/>
      <c r="BQ4" s="178"/>
      <c r="BR4" s="178"/>
      <c r="BS4" s="16"/>
    </row>
    <row r="5" spans="1:71" ht="13.15" customHeight="1" x14ac:dyDescent="0.25">
      <c r="A5" s="16"/>
      <c r="B5" s="16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6"/>
      <c r="Y5" s="16"/>
      <c r="Z5" s="16"/>
      <c r="AA5" s="177"/>
      <c r="AB5" s="177"/>
      <c r="AC5" s="177"/>
      <c r="AD5" s="177"/>
      <c r="AE5" s="20"/>
      <c r="AF5" s="20"/>
      <c r="AG5" s="21"/>
      <c r="AH5" s="21"/>
      <c r="AI5" s="21"/>
      <c r="AJ5" s="20"/>
      <c r="AK5" s="22"/>
      <c r="AL5" s="22"/>
      <c r="AM5" s="22"/>
      <c r="AN5" s="20"/>
      <c r="AO5" s="20"/>
      <c r="AP5" s="20"/>
      <c r="AQ5" s="176"/>
      <c r="AR5" s="176"/>
      <c r="AS5" s="176"/>
      <c r="AT5" s="176"/>
      <c r="AU5" s="176"/>
      <c r="AV5" s="176"/>
      <c r="AW5" s="176"/>
      <c r="AX5" s="20"/>
      <c r="AY5" s="20"/>
      <c r="AZ5" s="174"/>
      <c r="BA5" s="174"/>
      <c r="BB5" s="174"/>
      <c r="BC5" s="174"/>
      <c r="BD5" s="23"/>
      <c r="BE5" s="174"/>
      <c r="BF5" s="174"/>
      <c r="BG5" s="174"/>
      <c r="BH5" s="174"/>
      <c r="BI5" s="23"/>
      <c r="BJ5" s="176"/>
      <c r="BK5" s="176"/>
      <c r="BL5" s="176"/>
      <c r="BM5" s="176"/>
      <c r="BN5" s="20"/>
      <c r="BO5" s="176"/>
      <c r="BP5" s="176"/>
      <c r="BQ5" s="176"/>
      <c r="BR5" s="176"/>
      <c r="BS5" s="16"/>
    </row>
    <row r="6" spans="1:71" x14ac:dyDescent="0.25">
      <c r="A6" s="24" t="s">
        <v>3</v>
      </c>
      <c r="B6" s="22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6"/>
      <c r="Y6" s="25"/>
      <c r="Z6" s="25"/>
      <c r="AA6" s="180"/>
      <c r="AB6" s="180"/>
      <c r="AC6" s="180"/>
      <c r="AD6" s="180"/>
      <c r="AE6" s="20"/>
      <c r="AF6" s="20"/>
      <c r="AG6" s="20"/>
      <c r="AH6" s="21"/>
      <c r="AI6" s="21"/>
      <c r="AJ6" s="20"/>
      <c r="AK6" s="22"/>
      <c r="AL6" s="22"/>
      <c r="AM6" s="22"/>
      <c r="AN6" s="20"/>
      <c r="AO6" s="20"/>
      <c r="AP6" s="20"/>
      <c r="AQ6" s="176"/>
      <c r="AR6" s="176"/>
      <c r="AS6" s="176"/>
      <c r="AT6" s="176"/>
      <c r="AU6" s="176"/>
      <c r="AV6" s="176"/>
      <c r="AW6" s="176"/>
      <c r="AX6" s="20"/>
      <c r="AY6" s="20"/>
      <c r="AZ6" s="174"/>
      <c r="BA6" s="174"/>
      <c r="BB6" s="174"/>
      <c r="BC6" s="174"/>
      <c r="BD6" s="23"/>
      <c r="BE6" s="174"/>
      <c r="BF6" s="174"/>
      <c r="BG6" s="174"/>
      <c r="BH6" s="174"/>
      <c r="BI6" s="23"/>
      <c r="BJ6" s="176"/>
      <c r="BK6" s="176"/>
      <c r="BL6" s="176"/>
      <c r="BM6" s="176"/>
      <c r="BN6" s="20"/>
      <c r="BO6" s="176"/>
      <c r="BP6" s="176"/>
      <c r="BQ6" s="176"/>
      <c r="BR6" s="176"/>
      <c r="BS6" s="16"/>
    </row>
    <row r="7" spans="1:71" ht="18" customHeight="1" x14ac:dyDescent="0.25">
      <c r="A7" s="182" t="s">
        <v>4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20"/>
      <c r="Y7" s="20"/>
      <c r="Z7" s="20"/>
      <c r="AA7" s="176"/>
      <c r="AB7" s="176"/>
      <c r="AC7" s="176"/>
      <c r="AD7" s="176"/>
      <c r="AE7" s="20"/>
      <c r="AF7" s="20"/>
      <c r="AG7" s="21"/>
      <c r="AH7" s="21"/>
      <c r="AI7" s="21"/>
      <c r="AJ7" s="20"/>
      <c r="AK7" s="22"/>
      <c r="AL7" s="22"/>
      <c r="AM7" s="22"/>
      <c r="AN7" s="20"/>
      <c r="AO7" s="20"/>
      <c r="AP7" s="20"/>
      <c r="AQ7" s="176"/>
      <c r="AR7" s="176"/>
      <c r="AS7" s="176"/>
      <c r="AT7" s="176"/>
      <c r="AU7" s="176"/>
      <c r="AV7" s="176"/>
      <c r="AW7" s="176"/>
      <c r="AX7" s="20"/>
      <c r="AY7" s="20"/>
      <c r="AZ7" s="176"/>
      <c r="BA7" s="176"/>
      <c r="BB7" s="176"/>
      <c r="BC7" s="176"/>
      <c r="BD7" s="20"/>
      <c r="BE7" s="176"/>
      <c r="BF7" s="176"/>
      <c r="BG7" s="176"/>
      <c r="BH7" s="176"/>
      <c r="BI7" s="20"/>
      <c r="BJ7" s="176"/>
      <c r="BK7" s="176"/>
      <c r="BL7" s="176"/>
      <c r="BM7" s="176"/>
      <c r="BN7" s="20"/>
      <c r="BO7" s="176"/>
      <c r="BP7" s="176"/>
      <c r="BQ7" s="176"/>
      <c r="BR7" s="176"/>
      <c r="BS7" s="16"/>
    </row>
    <row r="8" spans="1:71" ht="13.15" customHeight="1" x14ac:dyDescent="0.25">
      <c r="A8" s="24"/>
      <c r="B8" s="22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  <c r="T8" s="176"/>
      <c r="U8" s="176"/>
      <c r="V8" s="176"/>
      <c r="W8" s="176"/>
      <c r="X8" s="20"/>
      <c r="Y8" s="20"/>
      <c r="Z8" s="20"/>
      <c r="AA8" s="176"/>
      <c r="AB8" s="176"/>
      <c r="AC8" s="176"/>
      <c r="AD8" s="176"/>
      <c r="AE8" s="20"/>
      <c r="AF8" s="20"/>
      <c r="AG8" s="21"/>
      <c r="AH8" s="21"/>
      <c r="AI8" s="21"/>
      <c r="AJ8" s="20"/>
      <c r="AK8" s="22"/>
      <c r="AL8" s="22"/>
      <c r="AM8" s="22"/>
      <c r="AN8" s="20"/>
      <c r="AO8" s="20"/>
      <c r="AP8" s="20"/>
      <c r="AQ8" s="176"/>
      <c r="AR8" s="176"/>
      <c r="AS8" s="176"/>
      <c r="AT8" s="176"/>
      <c r="AU8" s="176"/>
      <c r="AV8" s="176"/>
      <c r="AW8" s="176"/>
      <c r="AX8" s="20"/>
      <c r="AY8" s="20"/>
      <c r="AZ8" s="176"/>
      <c r="BA8" s="176"/>
      <c r="BB8" s="176"/>
      <c r="BC8" s="176"/>
      <c r="BD8" s="20"/>
      <c r="BE8" s="176"/>
      <c r="BF8" s="176"/>
      <c r="BG8" s="176"/>
      <c r="BH8" s="176"/>
      <c r="BI8" s="20"/>
      <c r="BJ8" s="176"/>
      <c r="BK8" s="176"/>
      <c r="BL8" s="176"/>
      <c r="BM8" s="176"/>
      <c r="BN8" s="20"/>
      <c r="BO8" s="176"/>
      <c r="BP8" s="176"/>
      <c r="BQ8" s="176"/>
      <c r="BR8" s="176"/>
      <c r="BS8" s="16"/>
    </row>
    <row r="9" spans="1:71" ht="15.2" customHeight="1" x14ac:dyDescent="0.25">
      <c r="A9" s="157" t="s">
        <v>5</v>
      </c>
      <c r="B9" s="179" t="s">
        <v>6</v>
      </c>
      <c r="C9" s="151" t="s">
        <v>7</v>
      </c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69" t="s">
        <v>8</v>
      </c>
      <c r="AK9" s="153" t="s">
        <v>9</v>
      </c>
      <c r="AL9" s="153"/>
      <c r="AM9" s="153"/>
      <c r="AN9" s="153"/>
      <c r="AO9" s="151" t="s">
        <v>10</v>
      </c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  <c r="BI9" s="151"/>
      <c r="BJ9" s="151"/>
      <c r="BK9" s="151"/>
      <c r="BL9" s="151"/>
      <c r="BM9" s="151"/>
      <c r="BN9" s="151"/>
      <c r="BO9" s="151"/>
      <c r="BP9" s="151"/>
      <c r="BQ9" s="151"/>
      <c r="BR9" s="151"/>
      <c r="BS9" s="26"/>
    </row>
    <row r="10" spans="1:71" ht="11.25" customHeight="1" x14ac:dyDescent="0.25">
      <c r="A10" s="157"/>
      <c r="B10" s="179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51"/>
      <c r="W10" s="151"/>
      <c r="X10" s="151"/>
      <c r="Y10" s="151"/>
      <c r="Z10" s="151"/>
      <c r="AA10" s="151"/>
      <c r="AB10" s="151"/>
      <c r="AC10" s="151"/>
      <c r="AD10" s="151"/>
      <c r="AE10" s="151"/>
      <c r="AF10" s="151"/>
      <c r="AG10" s="151"/>
      <c r="AH10" s="151"/>
      <c r="AI10" s="151"/>
      <c r="AJ10" s="169"/>
      <c r="AK10" s="153"/>
      <c r="AL10" s="153"/>
      <c r="AM10" s="153"/>
      <c r="AN10" s="153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  <c r="BI10" s="151"/>
      <c r="BJ10" s="151"/>
      <c r="BK10" s="151"/>
      <c r="BL10" s="151"/>
      <c r="BM10" s="151"/>
      <c r="BN10" s="151"/>
      <c r="BO10" s="151"/>
      <c r="BP10" s="151"/>
      <c r="BQ10" s="151"/>
      <c r="BR10" s="151"/>
      <c r="BS10" s="26"/>
    </row>
    <row r="11" spans="1:71" ht="27" customHeight="1" x14ac:dyDescent="0.25">
      <c r="A11" s="157"/>
      <c r="B11" s="179"/>
      <c r="C11" s="155" t="s">
        <v>11</v>
      </c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 t="s">
        <v>12</v>
      </c>
      <c r="AB11" s="155"/>
      <c r="AC11" s="155"/>
      <c r="AD11" s="155"/>
      <c r="AE11" s="155"/>
      <c r="AF11" s="155"/>
      <c r="AG11" s="155" t="s">
        <v>13</v>
      </c>
      <c r="AH11" s="155"/>
      <c r="AI11" s="155"/>
      <c r="AJ11" s="169"/>
      <c r="AK11" s="153"/>
      <c r="AL11" s="153"/>
      <c r="AM11" s="153"/>
      <c r="AN11" s="153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  <c r="BI11" s="151"/>
      <c r="BJ11" s="151"/>
      <c r="BK11" s="151"/>
      <c r="BL11" s="151"/>
      <c r="BM11" s="151"/>
      <c r="BN11" s="151"/>
      <c r="BO11" s="151"/>
      <c r="BP11" s="151"/>
      <c r="BQ11" s="151"/>
      <c r="BR11" s="151"/>
      <c r="BS11" s="26"/>
    </row>
    <row r="12" spans="1:71" ht="22.7" customHeight="1" x14ac:dyDescent="0.25">
      <c r="A12" s="157"/>
      <c r="B12" s="179"/>
      <c r="C12" s="155" t="s">
        <v>14</v>
      </c>
      <c r="D12" s="155"/>
      <c r="E12" s="155"/>
      <c r="F12" s="155"/>
      <c r="G12" s="155" t="s">
        <v>15</v>
      </c>
      <c r="H12" s="155"/>
      <c r="I12" s="155"/>
      <c r="J12" s="155"/>
      <c r="K12" s="155" t="s">
        <v>16</v>
      </c>
      <c r="L12" s="155"/>
      <c r="M12" s="155"/>
      <c r="N12" s="155"/>
      <c r="O12" s="155" t="s">
        <v>17</v>
      </c>
      <c r="P12" s="155"/>
      <c r="Q12" s="155"/>
      <c r="R12" s="155"/>
      <c r="S12" s="155" t="s">
        <v>18</v>
      </c>
      <c r="T12" s="155"/>
      <c r="U12" s="155"/>
      <c r="V12" s="155"/>
      <c r="W12" s="155" t="s">
        <v>19</v>
      </c>
      <c r="X12" s="155"/>
      <c r="Y12" s="155"/>
      <c r="Z12" s="155"/>
      <c r="AA12" s="155" t="s">
        <v>20</v>
      </c>
      <c r="AB12" s="155"/>
      <c r="AC12" s="155"/>
      <c r="AD12" s="155" t="s">
        <v>21</v>
      </c>
      <c r="AE12" s="155"/>
      <c r="AF12" s="155"/>
      <c r="AG12" s="155"/>
      <c r="AH12" s="155"/>
      <c r="AI12" s="155"/>
      <c r="AJ12" s="169"/>
      <c r="AK12" s="153"/>
      <c r="AL12" s="153"/>
      <c r="AM12" s="153"/>
      <c r="AN12" s="153"/>
      <c r="AO12" s="164" t="s">
        <v>420</v>
      </c>
      <c r="AP12" s="151"/>
      <c r="AQ12" s="151"/>
      <c r="AR12" s="151"/>
      <c r="AS12" s="151"/>
      <c r="AT12" s="151"/>
      <c r="AU12" s="151"/>
      <c r="AV12" s="151"/>
      <c r="AW12" s="151"/>
      <c r="AX12" s="151"/>
      <c r="AY12" s="164" t="s">
        <v>421</v>
      </c>
      <c r="AZ12" s="151"/>
      <c r="BA12" s="151"/>
      <c r="BB12" s="151"/>
      <c r="BC12" s="151"/>
      <c r="BD12" s="164" t="s">
        <v>422</v>
      </c>
      <c r="BE12" s="151"/>
      <c r="BF12" s="151"/>
      <c r="BG12" s="151"/>
      <c r="BH12" s="151"/>
      <c r="BI12" s="151" t="s">
        <v>22</v>
      </c>
      <c r="BJ12" s="151"/>
      <c r="BK12" s="151"/>
      <c r="BL12" s="151"/>
      <c r="BM12" s="151"/>
      <c r="BN12" s="151"/>
      <c r="BO12" s="151"/>
      <c r="BP12" s="151"/>
      <c r="BQ12" s="151"/>
      <c r="BR12" s="151"/>
      <c r="BS12" s="26"/>
    </row>
    <row r="13" spans="1:71" ht="33.950000000000003" customHeight="1" x14ac:dyDescent="0.25">
      <c r="A13" s="157"/>
      <c r="B13" s="179"/>
      <c r="C13" s="160" t="s">
        <v>23</v>
      </c>
      <c r="D13" s="150" t="s">
        <v>24</v>
      </c>
      <c r="E13" s="159" t="s">
        <v>25</v>
      </c>
      <c r="F13" s="158" t="s">
        <v>0</v>
      </c>
      <c r="G13" s="160" t="s">
        <v>23</v>
      </c>
      <c r="H13" s="150" t="s">
        <v>24</v>
      </c>
      <c r="I13" s="159" t="s">
        <v>25</v>
      </c>
      <c r="J13" s="158" t="s">
        <v>26</v>
      </c>
      <c r="K13" s="160" t="s">
        <v>23</v>
      </c>
      <c r="L13" s="150" t="s">
        <v>24</v>
      </c>
      <c r="M13" s="159" t="s">
        <v>25</v>
      </c>
      <c r="N13" s="158" t="s">
        <v>0</v>
      </c>
      <c r="O13" s="160" t="s">
        <v>23</v>
      </c>
      <c r="P13" s="150" t="s">
        <v>24</v>
      </c>
      <c r="Q13" s="159" t="s">
        <v>25</v>
      </c>
      <c r="R13" s="158" t="s">
        <v>26</v>
      </c>
      <c r="S13" s="160" t="s">
        <v>23</v>
      </c>
      <c r="T13" s="150" t="s">
        <v>24</v>
      </c>
      <c r="U13" s="159" t="s">
        <v>25</v>
      </c>
      <c r="V13" s="158" t="s">
        <v>0</v>
      </c>
      <c r="W13" s="160" t="s">
        <v>23</v>
      </c>
      <c r="X13" s="150" t="s">
        <v>24</v>
      </c>
      <c r="Y13" s="159" t="s">
        <v>25</v>
      </c>
      <c r="Z13" s="158" t="s">
        <v>0</v>
      </c>
      <c r="AA13" s="161" t="s">
        <v>23</v>
      </c>
      <c r="AB13" s="163" t="s">
        <v>24</v>
      </c>
      <c r="AC13" s="165" t="s">
        <v>25</v>
      </c>
      <c r="AD13" s="161" t="s">
        <v>23</v>
      </c>
      <c r="AE13" s="163" t="s">
        <v>24</v>
      </c>
      <c r="AF13" s="165" t="s">
        <v>25</v>
      </c>
      <c r="AG13" s="162" t="s">
        <v>23</v>
      </c>
      <c r="AH13" s="167" t="s">
        <v>24</v>
      </c>
      <c r="AI13" s="156" t="s">
        <v>25</v>
      </c>
      <c r="AJ13" s="169"/>
      <c r="AK13" s="154" t="s">
        <v>27</v>
      </c>
      <c r="AL13" s="170" t="s">
        <v>28</v>
      </c>
      <c r="AM13" s="168" t="s">
        <v>29</v>
      </c>
      <c r="AN13" s="171" t="s">
        <v>30</v>
      </c>
      <c r="AO13" s="151" t="s">
        <v>31</v>
      </c>
      <c r="AP13" s="151"/>
      <c r="AQ13" s="151" t="s">
        <v>32</v>
      </c>
      <c r="AR13" s="151"/>
      <c r="AS13" s="151" t="s">
        <v>33</v>
      </c>
      <c r="AT13" s="151"/>
      <c r="AU13" s="151" t="s">
        <v>34</v>
      </c>
      <c r="AV13" s="151"/>
      <c r="AW13" s="151" t="s">
        <v>35</v>
      </c>
      <c r="AX13" s="151"/>
      <c r="AY13" s="166" t="s">
        <v>31</v>
      </c>
      <c r="AZ13" s="166" t="s">
        <v>32</v>
      </c>
      <c r="BA13" s="166" t="s">
        <v>33</v>
      </c>
      <c r="BB13" s="166" t="s">
        <v>34</v>
      </c>
      <c r="BC13" s="166" t="s">
        <v>35</v>
      </c>
      <c r="BD13" s="166" t="s">
        <v>31</v>
      </c>
      <c r="BE13" s="166" t="s">
        <v>32</v>
      </c>
      <c r="BF13" s="166" t="s">
        <v>33</v>
      </c>
      <c r="BG13" s="166" t="s">
        <v>34</v>
      </c>
      <c r="BH13" s="166" t="s">
        <v>35</v>
      </c>
      <c r="BI13" s="172" t="s">
        <v>412</v>
      </c>
      <c r="BJ13" s="173"/>
      <c r="BK13" s="173"/>
      <c r="BL13" s="173"/>
      <c r="BM13" s="173"/>
      <c r="BN13" s="172" t="s">
        <v>423</v>
      </c>
      <c r="BO13" s="173"/>
      <c r="BP13" s="173"/>
      <c r="BQ13" s="173"/>
      <c r="BR13" s="173"/>
      <c r="BS13" s="26"/>
    </row>
    <row r="14" spans="1:71" ht="15.2" customHeight="1" x14ac:dyDescent="0.25">
      <c r="A14" s="157"/>
      <c r="B14" s="179"/>
      <c r="C14" s="160"/>
      <c r="D14" s="150"/>
      <c r="E14" s="159"/>
      <c r="F14" s="158"/>
      <c r="G14" s="160"/>
      <c r="H14" s="150"/>
      <c r="I14" s="159"/>
      <c r="J14" s="158"/>
      <c r="K14" s="160"/>
      <c r="L14" s="150"/>
      <c r="M14" s="159"/>
      <c r="N14" s="158"/>
      <c r="O14" s="160"/>
      <c r="P14" s="150"/>
      <c r="Q14" s="159"/>
      <c r="R14" s="158"/>
      <c r="S14" s="160"/>
      <c r="T14" s="150"/>
      <c r="U14" s="159"/>
      <c r="V14" s="158"/>
      <c r="W14" s="160"/>
      <c r="X14" s="150"/>
      <c r="Y14" s="159"/>
      <c r="Z14" s="158"/>
      <c r="AA14" s="161"/>
      <c r="AB14" s="163"/>
      <c r="AC14" s="165"/>
      <c r="AD14" s="161"/>
      <c r="AE14" s="163"/>
      <c r="AF14" s="165"/>
      <c r="AG14" s="162"/>
      <c r="AH14" s="167"/>
      <c r="AI14" s="156"/>
      <c r="AJ14" s="169"/>
      <c r="AK14" s="154"/>
      <c r="AL14" s="170"/>
      <c r="AM14" s="168"/>
      <c r="AN14" s="171"/>
      <c r="AO14" s="166" t="s">
        <v>36</v>
      </c>
      <c r="AP14" s="166" t="s">
        <v>37</v>
      </c>
      <c r="AQ14" s="166" t="s">
        <v>36</v>
      </c>
      <c r="AR14" s="166" t="s">
        <v>37</v>
      </c>
      <c r="AS14" s="166" t="s">
        <v>36</v>
      </c>
      <c r="AT14" s="166" t="s">
        <v>37</v>
      </c>
      <c r="AU14" s="166" t="s">
        <v>36</v>
      </c>
      <c r="AV14" s="166" t="s">
        <v>37</v>
      </c>
      <c r="AW14" s="166" t="s">
        <v>36</v>
      </c>
      <c r="AX14" s="166" t="s">
        <v>37</v>
      </c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  <c r="BI14" s="166" t="s">
        <v>31</v>
      </c>
      <c r="BJ14" s="166" t="s">
        <v>32</v>
      </c>
      <c r="BK14" s="166" t="s">
        <v>33</v>
      </c>
      <c r="BL14" s="166" t="s">
        <v>34</v>
      </c>
      <c r="BM14" s="166" t="s">
        <v>35</v>
      </c>
      <c r="BN14" s="166" t="s">
        <v>31</v>
      </c>
      <c r="BO14" s="166" t="s">
        <v>32</v>
      </c>
      <c r="BP14" s="166" t="s">
        <v>33</v>
      </c>
      <c r="BQ14" s="166" t="s">
        <v>34</v>
      </c>
      <c r="BR14" s="166" t="s">
        <v>35</v>
      </c>
      <c r="BS14" s="26"/>
    </row>
    <row r="15" spans="1:71" ht="13.15" customHeight="1" x14ac:dyDescent="0.25">
      <c r="A15" s="157"/>
      <c r="B15" s="179"/>
      <c r="C15" s="160"/>
      <c r="D15" s="150"/>
      <c r="E15" s="159"/>
      <c r="F15" s="158"/>
      <c r="G15" s="160"/>
      <c r="H15" s="150"/>
      <c r="I15" s="159"/>
      <c r="J15" s="158"/>
      <c r="K15" s="160"/>
      <c r="L15" s="150"/>
      <c r="M15" s="159"/>
      <c r="N15" s="158"/>
      <c r="O15" s="160"/>
      <c r="P15" s="150"/>
      <c r="Q15" s="159"/>
      <c r="R15" s="158"/>
      <c r="S15" s="160"/>
      <c r="T15" s="150"/>
      <c r="U15" s="159"/>
      <c r="V15" s="158"/>
      <c r="W15" s="160"/>
      <c r="X15" s="150"/>
      <c r="Y15" s="159"/>
      <c r="Z15" s="158"/>
      <c r="AA15" s="161"/>
      <c r="AB15" s="163"/>
      <c r="AC15" s="165"/>
      <c r="AD15" s="161"/>
      <c r="AE15" s="163"/>
      <c r="AF15" s="165"/>
      <c r="AG15" s="162"/>
      <c r="AH15" s="167"/>
      <c r="AI15" s="156"/>
      <c r="AJ15" s="169"/>
      <c r="AK15" s="154"/>
      <c r="AL15" s="170"/>
      <c r="AM15" s="168"/>
      <c r="AN15" s="171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  <c r="BI15" s="166"/>
      <c r="BJ15" s="166"/>
      <c r="BK15" s="166"/>
      <c r="BL15" s="166"/>
      <c r="BM15" s="166"/>
      <c r="BN15" s="166"/>
      <c r="BO15" s="166"/>
      <c r="BP15" s="166"/>
      <c r="BQ15" s="166"/>
      <c r="BR15" s="166"/>
      <c r="BS15" s="26"/>
    </row>
    <row r="16" spans="1:71" ht="13.15" customHeight="1" x14ac:dyDescent="0.25">
      <c r="A16" s="157"/>
      <c r="B16" s="179"/>
      <c r="C16" s="160"/>
      <c r="D16" s="150"/>
      <c r="E16" s="159"/>
      <c r="F16" s="158"/>
      <c r="G16" s="160"/>
      <c r="H16" s="150"/>
      <c r="I16" s="159"/>
      <c r="J16" s="158"/>
      <c r="K16" s="160"/>
      <c r="L16" s="150"/>
      <c r="M16" s="159"/>
      <c r="N16" s="158"/>
      <c r="O16" s="160"/>
      <c r="P16" s="150"/>
      <c r="Q16" s="159"/>
      <c r="R16" s="158"/>
      <c r="S16" s="160"/>
      <c r="T16" s="150"/>
      <c r="U16" s="159"/>
      <c r="V16" s="158"/>
      <c r="W16" s="160"/>
      <c r="X16" s="150"/>
      <c r="Y16" s="159"/>
      <c r="Z16" s="158"/>
      <c r="AA16" s="161"/>
      <c r="AB16" s="163"/>
      <c r="AC16" s="165"/>
      <c r="AD16" s="161"/>
      <c r="AE16" s="163"/>
      <c r="AF16" s="165"/>
      <c r="AG16" s="162"/>
      <c r="AH16" s="167"/>
      <c r="AI16" s="156"/>
      <c r="AJ16" s="169"/>
      <c r="AK16" s="154"/>
      <c r="AL16" s="170"/>
      <c r="AM16" s="168"/>
      <c r="AN16" s="171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  <c r="BI16" s="166"/>
      <c r="BJ16" s="166"/>
      <c r="BK16" s="166"/>
      <c r="BL16" s="166"/>
      <c r="BM16" s="166"/>
      <c r="BN16" s="166"/>
      <c r="BO16" s="166"/>
      <c r="BP16" s="166"/>
      <c r="BQ16" s="166"/>
      <c r="BR16" s="166"/>
      <c r="BS16" s="26"/>
    </row>
    <row r="17" spans="1:71" ht="13.15" customHeight="1" x14ac:dyDescent="0.25">
      <c r="A17" s="157"/>
      <c r="B17" s="179"/>
      <c r="C17" s="160"/>
      <c r="D17" s="150"/>
      <c r="E17" s="159"/>
      <c r="F17" s="158"/>
      <c r="G17" s="160"/>
      <c r="H17" s="150"/>
      <c r="I17" s="159"/>
      <c r="J17" s="158"/>
      <c r="K17" s="160"/>
      <c r="L17" s="150"/>
      <c r="M17" s="159"/>
      <c r="N17" s="158"/>
      <c r="O17" s="160"/>
      <c r="P17" s="150"/>
      <c r="Q17" s="159"/>
      <c r="R17" s="158"/>
      <c r="S17" s="160"/>
      <c r="T17" s="150"/>
      <c r="U17" s="159"/>
      <c r="V17" s="158"/>
      <c r="W17" s="160"/>
      <c r="X17" s="150"/>
      <c r="Y17" s="159"/>
      <c r="Z17" s="158"/>
      <c r="AA17" s="161"/>
      <c r="AB17" s="163"/>
      <c r="AC17" s="165"/>
      <c r="AD17" s="161"/>
      <c r="AE17" s="163"/>
      <c r="AF17" s="165"/>
      <c r="AG17" s="162"/>
      <c r="AH17" s="167"/>
      <c r="AI17" s="156"/>
      <c r="AJ17" s="169"/>
      <c r="AK17" s="154"/>
      <c r="AL17" s="170"/>
      <c r="AM17" s="168"/>
      <c r="AN17" s="171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  <c r="BI17" s="166"/>
      <c r="BJ17" s="166"/>
      <c r="BK17" s="166"/>
      <c r="BL17" s="166"/>
      <c r="BM17" s="166"/>
      <c r="BN17" s="166"/>
      <c r="BO17" s="166"/>
      <c r="BP17" s="166"/>
      <c r="BQ17" s="166"/>
      <c r="BR17" s="166"/>
      <c r="BS17" s="26"/>
    </row>
    <row r="18" spans="1:71" ht="13.15" customHeight="1" x14ac:dyDescent="0.25">
      <c r="A18" s="157"/>
      <c r="B18" s="179"/>
      <c r="C18" s="160"/>
      <c r="D18" s="150"/>
      <c r="E18" s="159"/>
      <c r="F18" s="158"/>
      <c r="G18" s="160"/>
      <c r="H18" s="150"/>
      <c r="I18" s="159"/>
      <c r="J18" s="158"/>
      <c r="K18" s="160"/>
      <c r="L18" s="150"/>
      <c r="M18" s="159"/>
      <c r="N18" s="158"/>
      <c r="O18" s="160"/>
      <c r="P18" s="150"/>
      <c r="Q18" s="159"/>
      <c r="R18" s="158"/>
      <c r="S18" s="160"/>
      <c r="T18" s="150"/>
      <c r="U18" s="159"/>
      <c r="V18" s="158"/>
      <c r="W18" s="160"/>
      <c r="X18" s="150"/>
      <c r="Y18" s="159"/>
      <c r="Z18" s="158"/>
      <c r="AA18" s="161"/>
      <c r="AB18" s="163"/>
      <c r="AC18" s="165"/>
      <c r="AD18" s="161"/>
      <c r="AE18" s="163"/>
      <c r="AF18" s="165"/>
      <c r="AG18" s="162"/>
      <c r="AH18" s="167"/>
      <c r="AI18" s="156"/>
      <c r="AJ18" s="169"/>
      <c r="AK18" s="154"/>
      <c r="AL18" s="170"/>
      <c r="AM18" s="168"/>
      <c r="AN18" s="171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  <c r="BI18" s="166"/>
      <c r="BJ18" s="166"/>
      <c r="BK18" s="166"/>
      <c r="BL18" s="166"/>
      <c r="BM18" s="166"/>
      <c r="BN18" s="166"/>
      <c r="BO18" s="166"/>
      <c r="BP18" s="166"/>
      <c r="BQ18" s="166"/>
      <c r="BR18" s="166"/>
      <c r="BS18" s="26"/>
    </row>
    <row r="19" spans="1:71" ht="10.5" customHeight="1" x14ac:dyDescent="0.25">
      <c r="A19" s="60">
        <v>1</v>
      </c>
      <c r="B19" s="60">
        <v>2</v>
      </c>
      <c r="C19" s="60"/>
      <c r="D19" s="60">
        <f ca="1">INDIRECT("R[0]C[-1]",FALSE)+1</f>
        <v>1</v>
      </c>
      <c r="E19" s="60">
        <f ca="1">INDIRECT("R[0]C[-1]",FALSE)+1</f>
        <v>2</v>
      </c>
      <c r="F19" s="60">
        <f ca="1">INDIRECT("R[0]C[-1]",FALSE)</f>
        <v>2</v>
      </c>
      <c r="G19" s="60">
        <f t="shared" ref="G19:M19" ca="1" si="0">INDIRECT("R[0]C[-1]",FALSE)+1</f>
        <v>3</v>
      </c>
      <c r="H19" s="60">
        <f t="shared" ca="1" si="0"/>
        <v>4</v>
      </c>
      <c r="I19" s="60">
        <f t="shared" ca="1" si="0"/>
        <v>5</v>
      </c>
      <c r="J19" s="60">
        <f t="shared" ca="1" si="0"/>
        <v>6</v>
      </c>
      <c r="K19" s="60">
        <f t="shared" ca="1" si="0"/>
        <v>7</v>
      </c>
      <c r="L19" s="60">
        <f t="shared" ca="1" si="0"/>
        <v>8</v>
      </c>
      <c r="M19" s="60">
        <f t="shared" ca="1" si="0"/>
        <v>9</v>
      </c>
      <c r="N19" s="60">
        <f ca="1">INDIRECT("R[0]C[-1]",FALSE)</f>
        <v>9</v>
      </c>
      <c r="O19" s="60">
        <f t="shared" ref="O19:U19" ca="1" si="1">INDIRECT("R[0]C[-1]",FALSE)+1</f>
        <v>10</v>
      </c>
      <c r="P19" s="60">
        <f t="shared" ca="1" si="1"/>
        <v>11</v>
      </c>
      <c r="Q19" s="60">
        <f t="shared" ca="1" si="1"/>
        <v>12</v>
      </c>
      <c r="R19" s="60">
        <f t="shared" ca="1" si="1"/>
        <v>13</v>
      </c>
      <c r="S19" s="60">
        <f t="shared" ca="1" si="1"/>
        <v>14</v>
      </c>
      <c r="T19" s="60">
        <f t="shared" ca="1" si="1"/>
        <v>15</v>
      </c>
      <c r="U19" s="60">
        <f t="shared" ca="1" si="1"/>
        <v>16</v>
      </c>
      <c r="V19" s="60">
        <f ca="1">INDIRECT("R[0]C[-1]",FALSE)</f>
        <v>16</v>
      </c>
      <c r="W19" s="60">
        <f ca="1">INDIRECT("R[0]C[-1]",FALSE)+1</f>
        <v>17</v>
      </c>
      <c r="X19" s="60">
        <f ca="1">INDIRECT("R[0]C[-1]",FALSE)+1</f>
        <v>18</v>
      </c>
      <c r="Y19" s="60">
        <f ca="1">INDIRECT("R[0]C[-1]",FALSE)+1</f>
        <v>19</v>
      </c>
      <c r="Z19" s="60">
        <f ca="1">INDIRECT("R[0]C[-1]",FALSE)</f>
        <v>19</v>
      </c>
      <c r="AA19" s="60">
        <f t="shared" ref="AA19:AK19" ca="1" si="2">INDIRECT("R[0]C[-1]",FALSE)+1</f>
        <v>20</v>
      </c>
      <c r="AB19" s="60">
        <f t="shared" ca="1" si="2"/>
        <v>21</v>
      </c>
      <c r="AC19" s="60">
        <f t="shared" ca="1" si="2"/>
        <v>22</v>
      </c>
      <c r="AD19" s="60">
        <f t="shared" ca="1" si="2"/>
        <v>23</v>
      </c>
      <c r="AE19" s="60">
        <f t="shared" ca="1" si="2"/>
        <v>24</v>
      </c>
      <c r="AF19" s="60">
        <f t="shared" ca="1" si="2"/>
        <v>25</v>
      </c>
      <c r="AG19" s="60">
        <f t="shared" ca="1" si="2"/>
        <v>26</v>
      </c>
      <c r="AH19" s="60">
        <f t="shared" ca="1" si="2"/>
        <v>27</v>
      </c>
      <c r="AI19" s="60">
        <f t="shared" ca="1" si="2"/>
        <v>28</v>
      </c>
      <c r="AJ19" s="60">
        <f t="shared" ca="1" si="2"/>
        <v>29</v>
      </c>
      <c r="AK19" s="152">
        <f t="shared" ca="1" si="2"/>
        <v>30</v>
      </c>
      <c r="AL19" s="152"/>
      <c r="AM19" s="152"/>
      <c r="AN19" s="152"/>
      <c r="AO19" s="60">
        <f ca="1">INDIRECT("R[0]C[-4]",FALSE)+1</f>
        <v>31</v>
      </c>
      <c r="AP19" s="60">
        <f t="shared" ref="AP19:BR19" ca="1" si="3">INDIRECT("R[0]C[-1]",FALSE)+1</f>
        <v>32</v>
      </c>
      <c r="AQ19" s="60">
        <f t="shared" ca="1" si="3"/>
        <v>33</v>
      </c>
      <c r="AR19" s="60">
        <f t="shared" ca="1" si="3"/>
        <v>34</v>
      </c>
      <c r="AS19" s="60">
        <f t="shared" ca="1" si="3"/>
        <v>35</v>
      </c>
      <c r="AT19" s="60">
        <f t="shared" ca="1" si="3"/>
        <v>36</v>
      </c>
      <c r="AU19" s="60">
        <f t="shared" ca="1" si="3"/>
        <v>37</v>
      </c>
      <c r="AV19" s="60">
        <f t="shared" ca="1" si="3"/>
        <v>38</v>
      </c>
      <c r="AW19" s="60">
        <f t="shared" ca="1" si="3"/>
        <v>39</v>
      </c>
      <c r="AX19" s="60">
        <f t="shared" ca="1" si="3"/>
        <v>40</v>
      </c>
      <c r="AY19" s="60">
        <f t="shared" ca="1" si="3"/>
        <v>41</v>
      </c>
      <c r="AZ19" s="60">
        <f t="shared" ca="1" si="3"/>
        <v>42</v>
      </c>
      <c r="BA19" s="60">
        <f t="shared" ca="1" si="3"/>
        <v>43</v>
      </c>
      <c r="BB19" s="60">
        <f t="shared" ca="1" si="3"/>
        <v>44</v>
      </c>
      <c r="BC19" s="60">
        <f t="shared" ca="1" si="3"/>
        <v>45</v>
      </c>
      <c r="BD19" s="60">
        <f t="shared" ca="1" si="3"/>
        <v>46</v>
      </c>
      <c r="BE19" s="60">
        <f t="shared" ca="1" si="3"/>
        <v>47</v>
      </c>
      <c r="BF19" s="60">
        <f t="shared" ca="1" si="3"/>
        <v>48</v>
      </c>
      <c r="BG19" s="60">
        <f t="shared" ca="1" si="3"/>
        <v>49</v>
      </c>
      <c r="BH19" s="60">
        <f t="shared" ca="1" si="3"/>
        <v>50</v>
      </c>
      <c r="BI19" s="60">
        <f t="shared" ca="1" si="3"/>
        <v>51</v>
      </c>
      <c r="BJ19" s="60">
        <f t="shared" ca="1" si="3"/>
        <v>52</v>
      </c>
      <c r="BK19" s="60">
        <f t="shared" ca="1" si="3"/>
        <v>53</v>
      </c>
      <c r="BL19" s="60">
        <f t="shared" ca="1" si="3"/>
        <v>54</v>
      </c>
      <c r="BM19" s="60">
        <f t="shared" ca="1" si="3"/>
        <v>55</v>
      </c>
      <c r="BN19" s="60">
        <f t="shared" ca="1" si="3"/>
        <v>56</v>
      </c>
      <c r="BO19" s="60">
        <f t="shared" ca="1" si="3"/>
        <v>57</v>
      </c>
      <c r="BP19" s="60">
        <f t="shared" ca="1" si="3"/>
        <v>58</v>
      </c>
      <c r="BQ19" s="60">
        <f t="shared" ca="1" si="3"/>
        <v>59</v>
      </c>
      <c r="BR19" s="60">
        <f t="shared" ca="1" si="3"/>
        <v>60</v>
      </c>
      <c r="BS19" s="16"/>
    </row>
    <row r="20" spans="1:71" ht="10.5" customHeight="1" x14ac:dyDescent="0.25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8"/>
      <c r="AL20" s="28"/>
      <c r="AM20" s="28"/>
      <c r="AN20" s="28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16"/>
    </row>
    <row r="21" spans="1:71" ht="42" x14ac:dyDescent="0.25">
      <c r="A21" s="29" t="s">
        <v>115</v>
      </c>
      <c r="B21" s="30" t="s">
        <v>116</v>
      </c>
      <c r="C21" s="31" t="s">
        <v>38</v>
      </c>
      <c r="D21" s="31" t="s">
        <v>38</v>
      </c>
      <c r="E21" s="31" t="s">
        <v>38</v>
      </c>
      <c r="F21" s="31" t="s">
        <v>38</v>
      </c>
      <c r="G21" s="31" t="s">
        <v>38</v>
      </c>
      <c r="H21" s="31" t="s">
        <v>38</v>
      </c>
      <c r="I21" s="31" t="s">
        <v>38</v>
      </c>
      <c r="J21" s="31" t="s">
        <v>38</v>
      </c>
      <c r="K21" s="31" t="s">
        <v>38</v>
      </c>
      <c r="L21" s="31" t="s">
        <v>38</v>
      </c>
      <c r="M21" s="31" t="s">
        <v>38</v>
      </c>
      <c r="N21" s="31" t="s">
        <v>38</v>
      </c>
      <c r="O21" s="31" t="s">
        <v>38</v>
      </c>
      <c r="P21" s="31" t="s">
        <v>38</v>
      </c>
      <c r="Q21" s="31" t="s">
        <v>38</v>
      </c>
      <c r="R21" s="31" t="s">
        <v>38</v>
      </c>
      <c r="S21" s="31" t="s">
        <v>38</v>
      </c>
      <c r="T21" s="31" t="s">
        <v>38</v>
      </c>
      <c r="U21" s="31" t="s">
        <v>38</v>
      </c>
      <c r="V21" s="31" t="s">
        <v>38</v>
      </c>
      <c r="W21" s="31" t="s">
        <v>38</v>
      </c>
      <c r="X21" s="31" t="s">
        <v>38</v>
      </c>
      <c r="Y21" s="31" t="s">
        <v>38</v>
      </c>
      <c r="Z21" s="31" t="s">
        <v>38</v>
      </c>
      <c r="AA21" s="31" t="s">
        <v>38</v>
      </c>
      <c r="AB21" s="31" t="s">
        <v>38</v>
      </c>
      <c r="AC21" s="31" t="s">
        <v>38</v>
      </c>
      <c r="AD21" s="31" t="s">
        <v>38</v>
      </c>
      <c r="AE21" s="31" t="s">
        <v>38</v>
      </c>
      <c r="AF21" s="31" t="s">
        <v>38</v>
      </c>
      <c r="AG21" s="32" t="s">
        <v>38</v>
      </c>
      <c r="AH21" s="32" t="s">
        <v>38</v>
      </c>
      <c r="AI21" s="32" t="s">
        <v>38</v>
      </c>
      <c r="AJ21" s="6" t="s">
        <v>38</v>
      </c>
      <c r="AK21" s="6" t="s">
        <v>38</v>
      </c>
      <c r="AL21" s="6" t="s">
        <v>38</v>
      </c>
      <c r="AM21" s="6" t="s">
        <v>38</v>
      </c>
      <c r="AN21" s="6" t="s">
        <v>38</v>
      </c>
      <c r="AO21" s="4">
        <f>AQ21+AS21+AU21+AW21</f>
        <v>98136174.899999991</v>
      </c>
      <c r="AP21" s="4">
        <f>AR21+AT21+AV21+AX21</f>
        <v>97056089.569999993</v>
      </c>
      <c r="AQ21" s="4">
        <f t="shared" ref="AQ21:AX21" si="4">AQ22+AQ129+AQ152+AQ158</f>
        <v>1439656.92</v>
      </c>
      <c r="AR21" s="4">
        <f t="shared" si="4"/>
        <v>1439656.92</v>
      </c>
      <c r="AS21" s="4">
        <f t="shared" si="4"/>
        <v>37597550.769999996</v>
      </c>
      <c r="AT21" s="4">
        <f t="shared" si="4"/>
        <v>36521443.700000003</v>
      </c>
      <c r="AU21" s="4">
        <f t="shared" si="4"/>
        <v>738103.75</v>
      </c>
      <c r="AV21" s="4">
        <f t="shared" si="4"/>
        <v>738103.75</v>
      </c>
      <c r="AW21" s="4">
        <f t="shared" si="4"/>
        <v>58360863.459999993</v>
      </c>
      <c r="AX21" s="4">
        <f t="shared" si="4"/>
        <v>58356885.199999996</v>
      </c>
      <c r="AY21" s="4">
        <f t="shared" ref="AY21:AY55" si="5">AZ21+BA21+BB21+BC21</f>
        <v>96533826.060000002</v>
      </c>
      <c r="AZ21" s="4">
        <f>AZ22+AZ129+AZ152+AZ158</f>
        <v>1692890.18</v>
      </c>
      <c r="BA21" s="4">
        <f>BA22+BA129+BA152+BA158</f>
        <v>30702783.089999996</v>
      </c>
      <c r="BB21" s="4">
        <f>BB22+BB129+BB152+BB158</f>
        <v>0</v>
      </c>
      <c r="BC21" s="4">
        <f>BC22+BC129+BC152+BC158</f>
        <v>64138152.790000007</v>
      </c>
      <c r="BD21" s="4">
        <f>BE21+BF21+BG21+BH21</f>
        <v>100712071.7</v>
      </c>
      <c r="BE21" s="4">
        <f>BE22+BE129+BE152+BE158</f>
        <v>0</v>
      </c>
      <c r="BF21" s="4">
        <f>BF22+BF129+BF152+BF158</f>
        <v>39958000</v>
      </c>
      <c r="BG21" s="4">
        <f>BG22+BG129+BG152+BG158</f>
        <v>0</v>
      </c>
      <c r="BH21" s="4">
        <f>BH22+BH129+BH152+BH158</f>
        <v>60754071.700000003</v>
      </c>
      <c r="BI21" s="4">
        <f>BJ21+BK21+BL21+BM21</f>
        <v>110049971.7</v>
      </c>
      <c r="BJ21" s="4">
        <f>BJ22+BJ129+BJ152+BJ158</f>
        <v>0</v>
      </c>
      <c r="BK21" s="4">
        <f>BK22+BK129+BK152+BK158</f>
        <v>47260100</v>
      </c>
      <c r="BL21" s="4">
        <f>BL22+BL129+BL152+BL158</f>
        <v>0</v>
      </c>
      <c r="BM21" s="4">
        <f>BM22+BM129+BM152+BM158</f>
        <v>62789871.700000003</v>
      </c>
      <c r="BN21" s="4">
        <f>BO21+BP21+BQ21+BR21</f>
        <v>112097471.7</v>
      </c>
      <c r="BO21" s="4">
        <f>BO22+BO129+BO152+BO158</f>
        <v>0</v>
      </c>
      <c r="BP21" s="4">
        <f>BP22+BP129+BP152+BP158</f>
        <v>47017600</v>
      </c>
      <c r="BQ21" s="4">
        <f>BQ22+BQ129+BQ152+BQ158</f>
        <v>0</v>
      </c>
      <c r="BR21" s="4">
        <f>BR22+BR129+BR152+BR158</f>
        <v>65079871.700000003</v>
      </c>
      <c r="BS21" s="16"/>
    </row>
    <row r="22" spans="1:71" ht="63" x14ac:dyDescent="0.25">
      <c r="A22" s="33" t="s">
        <v>117</v>
      </c>
      <c r="B22" s="34" t="s">
        <v>118</v>
      </c>
      <c r="C22" s="35" t="s">
        <v>38</v>
      </c>
      <c r="D22" s="35" t="s">
        <v>38</v>
      </c>
      <c r="E22" s="35" t="s">
        <v>38</v>
      </c>
      <c r="F22" s="35" t="s">
        <v>38</v>
      </c>
      <c r="G22" s="35" t="s">
        <v>38</v>
      </c>
      <c r="H22" s="35" t="s">
        <v>38</v>
      </c>
      <c r="I22" s="35" t="s">
        <v>38</v>
      </c>
      <c r="J22" s="35" t="s">
        <v>38</v>
      </c>
      <c r="K22" s="35" t="s">
        <v>38</v>
      </c>
      <c r="L22" s="35" t="s">
        <v>38</v>
      </c>
      <c r="M22" s="35" t="s">
        <v>38</v>
      </c>
      <c r="N22" s="35" t="s">
        <v>38</v>
      </c>
      <c r="O22" s="35" t="s">
        <v>38</v>
      </c>
      <c r="P22" s="35" t="s">
        <v>38</v>
      </c>
      <c r="Q22" s="35" t="s">
        <v>38</v>
      </c>
      <c r="R22" s="35" t="s">
        <v>38</v>
      </c>
      <c r="S22" s="35" t="s">
        <v>38</v>
      </c>
      <c r="T22" s="35" t="s">
        <v>38</v>
      </c>
      <c r="U22" s="35" t="s">
        <v>38</v>
      </c>
      <c r="V22" s="35" t="s">
        <v>38</v>
      </c>
      <c r="W22" s="35" t="s">
        <v>38</v>
      </c>
      <c r="X22" s="35" t="s">
        <v>38</v>
      </c>
      <c r="Y22" s="35" t="s">
        <v>38</v>
      </c>
      <c r="Z22" s="35" t="s">
        <v>38</v>
      </c>
      <c r="AA22" s="35" t="s">
        <v>38</v>
      </c>
      <c r="AB22" s="35" t="s">
        <v>38</v>
      </c>
      <c r="AC22" s="35" t="s">
        <v>38</v>
      </c>
      <c r="AD22" s="35" t="s">
        <v>38</v>
      </c>
      <c r="AE22" s="35" t="s">
        <v>38</v>
      </c>
      <c r="AF22" s="35" t="s">
        <v>38</v>
      </c>
      <c r="AG22" s="36" t="s">
        <v>38</v>
      </c>
      <c r="AH22" s="36" t="s">
        <v>38</v>
      </c>
      <c r="AI22" s="36" t="s">
        <v>38</v>
      </c>
      <c r="AJ22" s="7" t="s">
        <v>38</v>
      </c>
      <c r="AK22" s="7" t="s">
        <v>38</v>
      </c>
      <c r="AL22" s="7" t="s">
        <v>38</v>
      </c>
      <c r="AM22" s="7" t="s">
        <v>38</v>
      </c>
      <c r="AN22" s="7" t="s">
        <v>38</v>
      </c>
      <c r="AO22" s="4">
        <f t="shared" ref="AO22:AO70" si="6">AQ22+AS22+AU22+AW22</f>
        <v>70368811.929999992</v>
      </c>
      <c r="AP22" s="4">
        <f t="shared" ref="AP22:AP101" si="7">AR22+AT22+AV22+AX22</f>
        <v>69288726.599999994</v>
      </c>
      <c r="AQ22" s="1">
        <f t="shared" ref="AQ22:AX22" si="8">AQ23+AQ126</f>
        <v>1439656.92</v>
      </c>
      <c r="AR22" s="1">
        <f t="shared" si="8"/>
        <v>1439656.92</v>
      </c>
      <c r="AS22" s="1">
        <f t="shared" si="8"/>
        <v>37247857.969999999</v>
      </c>
      <c r="AT22" s="1">
        <f t="shared" si="8"/>
        <v>36171750.900000006</v>
      </c>
      <c r="AU22" s="1">
        <f t="shared" si="8"/>
        <v>738103.75</v>
      </c>
      <c r="AV22" s="1">
        <f t="shared" si="8"/>
        <v>738103.75</v>
      </c>
      <c r="AW22" s="1">
        <f t="shared" si="8"/>
        <v>30943193.289999995</v>
      </c>
      <c r="AX22" s="1">
        <f t="shared" si="8"/>
        <v>30939215.029999994</v>
      </c>
      <c r="AY22" s="4">
        <f t="shared" si="5"/>
        <v>66868553.549999997</v>
      </c>
      <c r="AZ22" s="1">
        <f>AZ23+AZ126</f>
        <v>1692890.18</v>
      </c>
      <c r="BA22" s="1">
        <f>BA23+BA126</f>
        <v>30702783.089999996</v>
      </c>
      <c r="BB22" s="1">
        <f>BB23+BB126</f>
        <v>0</v>
      </c>
      <c r="BC22" s="1">
        <f>BC23+BC126</f>
        <v>34472880.280000001</v>
      </c>
      <c r="BD22" s="4">
        <f t="shared" ref="BD22:BD70" si="9">BE22+BF22+BG22+BH22</f>
        <v>70690200</v>
      </c>
      <c r="BE22" s="1">
        <f>BE23+BE126</f>
        <v>0</v>
      </c>
      <c r="BF22" s="1">
        <f>BF23+BF126</f>
        <v>39958000</v>
      </c>
      <c r="BG22" s="1">
        <f>BG23+BG126</f>
        <v>0</v>
      </c>
      <c r="BH22" s="1">
        <f>BH23+BH126</f>
        <v>30732200</v>
      </c>
      <c r="BI22" s="4">
        <f t="shared" ref="BI22:BI70" si="10">BJ22+BK22+BL22+BM22</f>
        <v>77033300</v>
      </c>
      <c r="BJ22" s="1">
        <f>BJ23+BJ126</f>
        <v>0</v>
      </c>
      <c r="BK22" s="1">
        <f>BK23+BK126</f>
        <v>47260100</v>
      </c>
      <c r="BL22" s="1">
        <f>BL23+BL126</f>
        <v>0</v>
      </c>
      <c r="BM22" s="1">
        <f>BM23+BM126</f>
        <v>29773200</v>
      </c>
      <c r="BN22" s="4">
        <f t="shared" ref="BN22:BN101" si="11">BO22+BP22+BQ22+BR22</f>
        <v>75962800</v>
      </c>
      <c r="BO22" s="1">
        <f>BO23+BO126</f>
        <v>0</v>
      </c>
      <c r="BP22" s="1">
        <f>BP23+BP126</f>
        <v>47017600</v>
      </c>
      <c r="BQ22" s="1">
        <f>BQ23+BQ126</f>
        <v>0</v>
      </c>
      <c r="BR22" s="1">
        <f>BR23+BR126</f>
        <v>28945200</v>
      </c>
      <c r="BS22" s="16"/>
    </row>
    <row r="23" spans="1:71" ht="63" x14ac:dyDescent="0.25">
      <c r="A23" s="33" t="s">
        <v>119</v>
      </c>
      <c r="B23" s="34" t="s">
        <v>120</v>
      </c>
      <c r="C23" s="35" t="s">
        <v>38</v>
      </c>
      <c r="D23" s="35" t="s">
        <v>38</v>
      </c>
      <c r="E23" s="35" t="s">
        <v>38</v>
      </c>
      <c r="F23" s="35" t="s">
        <v>38</v>
      </c>
      <c r="G23" s="35" t="s">
        <v>38</v>
      </c>
      <c r="H23" s="35" t="s">
        <v>38</v>
      </c>
      <c r="I23" s="35" t="s">
        <v>38</v>
      </c>
      <c r="J23" s="35" t="s">
        <v>38</v>
      </c>
      <c r="K23" s="35" t="s">
        <v>38</v>
      </c>
      <c r="L23" s="35" t="s">
        <v>38</v>
      </c>
      <c r="M23" s="35" t="s">
        <v>38</v>
      </c>
      <c r="N23" s="35" t="s">
        <v>38</v>
      </c>
      <c r="O23" s="35" t="s">
        <v>38</v>
      </c>
      <c r="P23" s="35" t="s">
        <v>38</v>
      </c>
      <c r="Q23" s="35" t="s">
        <v>38</v>
      </c>
      <c r="R23" s="35" t="s">
        <v>38</v>
      </c>
      <c r="S23" s="35" t="s">
        <v>38</v>
      </c>
      <c r="T23" s="35" t="s">
        <v>38</v>
      </c>
      <c r="U23" s="35" t="s">
        <v>38</v>
      </c>
      <c r="V23" s="35" t="s">
        <v>38</v>
      </c>
      <c r="W23" s="35" t="s">
        <v>38</v>
      </c>
      <c r="X23" s="35" t="s">
        <v>38</v>
      </c>
      <c r="Y23" s="35" t="s">
        <v>38</v>
      </c>
      <c r="Z23" s="35" t="s">
        <v>38</v>
      </c>
      <c r="AA23" s="35" t="s">
        <v>38</v>
      </c>
      <c r="AB23" s="35" t="s">
        <v>38</v>
      </c>
      <c r="AC23" s="35" t="s">
        <v>38</v>
      </c>
      <c r="AD23" s="35" t="s">
        <v>38</v>
      </c>
      <c r="AE23" s="35" t="s">
        <v>38</v>
      </c>
      <c r="AF23" s="35" t="s">
        <v>38</v>
      </c>
      <c r="AG23" s="36" t="s">
        <v>38</v>
      </c>
      <c r="AH23" s="36" t="s">
        <v>38</v>
      </c>
      <c r="AI23" s="36" t="s">
        <v>38</v>
      </c>
      <c r="AJ23" s="7" t="s">
        <v>38</v>
      </c>
      <c r="AK23" s="7" t="s">
        <v>38</v>
      </c>
      <c r="AL23" s="7" t="s">
        <v>38</v>
      </c>
      <c r="AM23" s="7" t="s">
        <v>38</v>
      </c>
      <c r="AN23" s="7" t="s">
        <v>38</v>
      </c>
      <c r="AO23" s="4">
        <f t="shared" si="6"/>
        <v>70368811.929999992</v>
      </c>
      <c r="AP23" s="4">
        <f t="shared" si="7"/>
        <v>69288726.599999994</v>
      </c>
      <c r="AQ23" s="1">
        <f t="shared" ref="AQ23:AX23" si="12">SUM(AQ24:AQ125)</f>
        <v>1439656.92</v>
      </c>
      <c r="AR23" s="1">
        <f t="shared" si="12"/>
        <v>1439656.92</v>
      </c>
      <c r="AS23" s="1">
        <f t="shared" si="12"/>
        <v>37247857.969999999</v>
      </c>
      <c r="AT23" s="1">
        <f t="shared" si="12"/>
        <v>36171750.900000006</v>
      </c>
      <c r="AU23" s="1">
        <f t="shared" si="12"/>
        <v>738103.75</v>
      </c>
      <c r="AV23" s="1">
        <f t="shared" si="12"/>
        <v>738103.75</v>
      </c>
      <c r="AW23" s="1">
        <f t="shared" si="12"/>
        <v>30943193.289999995</v>
      </c>
      <c r="AX23" s="1">
        <f t="shared" si="12"/>
        <v>30939215.029999994</v>
      </c>
      <c r="AY23" s="4">
        <f t="shared" si="5"/>
        <v>66868553.549999997</v>
      </c>
      <c r="AZ23" s="1">
        <f>SUM(AZ24:AZ125)</f>
        <v>1692890.18</v>
      </c>
      <c r="BA23" s="1">
        <f>SUM(BA24:BA125)</f>
        <v>30702783.089999996</v>
      </c>
      <c r="BB23" s="1">
        <f>SUM(BB24:BB125)</f>
        <v>0</v>
      </c>
      <c r="BC23" s="1">
        <f>SUM(BC24:BC125)</f>
        <v>34472880.280000001</v>
      </c>
      <c r="BD23" s="4">
        <f t="shared" si="9"/>
        <v>70690200</v>
      </c>
      <c r="BE23" s="1">
        <f>SUM(BE24:BE125)</f>
        <v>0</v>
      </c>
      <c r="BF23" s="1">
        <f>SUM(BF24:BF125)</f>
        <v>39958000</v>
      </c>
      <c r="BG23" s="1">
        <f>SUM(BG24:BG125)</f>
        <v>0</v>
      </c>
      <c r="BH23" s="1">
        <f>SUM(BH24:BH125)</f>
        <v>30732200</v>
      </c>
      <c r="BI23" s="4">
        <f t="shared" si="10"/>
        <v>77033300</v>
      </c>
      <c r="BJ23" s="1">
        <f>SUM(BJ24:BJ125)</f>
        <v>0</v>
      </c>
      <c r="BK23" s="1">
        <f>SUM(BK24:BK125)</f>
        <v>47260100</v>
      </c>
      <c r="BL23" s="1">
        <f>SUM(BL24:BL125)</f>
        <v>0</v>
      </c>
      <c r="BM23" s="1">
        <f>SUM(BM24:BM125)</f>
        <v>29773200</v>
      </c>
      <c r="BN23" s="4">
        <f t="shared" si="11"/>
        <v>75962800</v>
      </c>
      <c r="BO23" s="1">
        <f>SUM(BO24:BO125)</f>
        <v>0</v>
      </c>
      <c r="BP23" s="1">
        <f>SUM(BP24:BP125)</f>
        <v>47017600</v>
      </c>
      <c r="BQ23" s="1">
        <f>SUM(BQ24:BQ125)</f>
        <v>0</v>
      </c>
      <c r="BR23" s="1">
        <f>SUM(BR24:BR125)</f>
        <v>28945200</v>
      </c>
      <c r="BS23" s="16"/>
    </row>
    <row r="24" spans="1:71" ht="67.5" x14ac:dyDescent="0.25">
      <c r="A24" s="37" t="s">
        <v>121</v>
      </c>
      <c r="B24" s="38" t="s">
        <v>122</v>
      </c>
      <c r="C24" s="39" t="s">
        <v>41</v>
      </c>
      <c r="D24" s="39" t="s">
        <v>123</v>
      </c>
      <c r="E24" s="39" t="s">
        <v>42</v>
      </c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40"/>
      <c r="AD24" s="39"/>
      <c r="AE24" s="39"/>
      <c r="AF24" s="40"/>
      <c r="AG24" s="92" t="s">
        <v>406</v>
      </c>
      <c r="AH24" s="96"/>
      <c r="AI24" s="97" t="s">
        <v>411</v>
      </c>
      <c r="AJ24" s="8" t="s">
        <v>45</v>
      </c>
      <c r="AK24" s="9" t="s">
        <v>46</v>
      </c>
      <c r="AL24" s="9" t="s">
        <v>124</v>
      </c>
      <c r="AM24" s="9" t="s">
        <v>47</v>
      </c>
      <c r="AN24" s="9" t="s">
        <v>48</v>
      </c>
      <c r="AO24" s="4">
        <f t="shared" si="6"/>
        <v>0</v>
      </c>
      <c r="AP24" s="4">
        <f t="shared" si="7"/>
        <v>0</v>
      </c>
      <c r="AQ24" s="61"/>
      <c r="AR24" s="61"/>
      <c r="AS24" s="61"/>
      <c r="AT24" s="61"/>
      <c r="AU24" s="61"/>
      <c r="AV24" s="61"/>
      <c r="AW24" s="61"/>
      <c r="AX24" s="61"/>
      <c r="AY24" s="4">
        <f t="shared" si="5"/>
        <v>0</v>
      </c>
      <c r="AZ24" s="61"/>
      <c r="BA24" s="61"/>
      <c r="BB24" s="61"/>
      <c r="BC24" s="61"/>
      <c r="BD24" s="4">
        <f t="shared" si="9"/>
        <v>10000</v>
      </c>
      <c r="BE24" s="61"/>
      <c r="BF24" s="61"/>
      <c r="BG24" s="61"/>
      <c r="BH24" s="61">
        <v>10000</v>
      </c>
      <c r="BI24" s="4">
        <f t="shared" si="10"/>
        <v>10000</v>
      </c>
      <c r="BJ24" s="61"/>
      <c r="BK24" s="61"/>
      <c r="BL24" s="61"/>
      <c r="BM24" s="61">
        <v>10000</v>
      </c>
      <c r="BN24" s="4">
        <f t="shared" si="11"/>
        <v>10000</v>
      </c>
      <c r="BO24" s="61"/>
      <c r="BP24" s="61"/>
      <c r="BQ24" s="61"/>
      <c r="BR24" s="61">
        <v>10000</v>
      </c>
      <c r="BS24" s="16"/>
    </row>
    <row r="25" spans="1:71" ht="42" customHeight="1" x14ac:dyDescent="0.25">
      <c r="A25" s="37" t="s">
        <v>125</v>
      </c>
      <c r="B25" s="38" t="s">
        <v>126</v>
      </c>
      <c r="C25" s="39" t="s">
        <v>41</v>
      </c>
      <c r="D25" s="39" t="s">
        <v>127</v>
      </c>
      <c r="E25" s="39" t="s">
        <v>42</v>
      </c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40"/>
      <c r="AD25" s="39"/>
      <c r="AE25" s="39"/>
      <c r="AF25" s="40"/>
      <c r="AG25" s="92" t="s">
        <v>407</v>
      </c>
      <c r="AH25" s="98"/>
      <c r="AI25" s="97" t="s">
        <v>410</v>
      </c>
      <c r="AJ25" s="8" t="s">
        <v>45</v>
      </c>
      <c r="AK25" s="9" t="s">
        <v>49</v>
      </c>
      <c r="AL25" s="9" t="s">
        <v>128</v>
      </c>
      <c r="AM25" s="9" t="s">
        <v>53</v>
      </c>
      <c r="AN25" s="9" t="s">
        <v>54</v>
      </c>
      <c r="AO25" s="4">
        <f t="shared" si="6"/>
        <v>164124.51</v>
      </c>
      <c r="AP25" s="4">
        <f t="shared" si="7"/>
        <v>164124.51</v>
      </c>
      <c r="AQ25" s="61"/>
      <c r="AR25" s="61"/>
      <c r="AS25" s="61"/>
      <c r="AT25" s="61"/>
      <c r="AU25" s="61"/>
      <c r="AV25" s="61"/>
      <c r="AW25" s="61">
        <v>164124.51</v>
      </c>
      <c r="AX25" s="61">
        <v>164124.51</v>
      </c>
      <c r="AY25" s="4">
        <f t="shared" si="5"/>
        <v>140500</v>
      </c>
      <c r="AZ25" s="61"/>
      <c r="BA25" s="61"/>
      <c r="BB25" s="61"/>
      <c r="BC25" s="61">
        <v>140500</v>
      </c>
      <c r="BD25" s="4">
        <f t="shared" si="9"/>
        <v>650000</v>
      </c>
      <c r="BE25" s="61"/>
      <c r="BF25" s="61"/>
      <c r="BG25" s="61"/>
      <c r="BH25" s="61">
        <v>650000</v>
      </c>
      <c r="BI25" s="4">
        <f t="shared" si="10"/>
        <v>650000</v>
      </c>
      <c r="BJ25" s="61"/>
      <c r="BK25" s="61"/>
      <c r="BL25" s="61"/>
      <c r="BM25" s="61">
        <v>650000</v>
      </c>
      <c r="BN25" s="4">
        <f t="shared" si="11"/>
        <v>650000</v>
      </c>
      <c r="BO25" s="61"/>
      <c r="BP25" s="61"/>
      <c r="BQ25" s="61"/>
      <c r="BR25" s="61">
        <v>650000</v>
      </c>
      <c r="BS25" s="16"/>
    </row>
    <row r="26" spans="1:71" x14ac:dyDescent="0.25">
      <c r="A26" s="147" t="s">
        <v>129</v>
      </c>
      <c r="B26" s="132" t="s">
        <v>130</v>
      </c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40"/>
      <c r="AD26" s="39"/>
      <c r="AE26" s="39"/>
      <c r="AF26" s="40"/>
      <c r="AG26" s="39"/>
      <c r="AH26" s="39"/>
      <c r="AI26" s="40"/>
      <c r="AJ26" s="141" t="s">
        <v>74</v>
      </c>
      <c r="AK26" s="9" t="s">
        <v>109</v>
      </c>
      <c r="AL26" s="86" t="s">
        <v>133</v>
      </c>
      <c r="AM26" s="86">
        <v>243</v>
      </c>
      <c r="AN26" s="86" t="s">
        <v>54</v>
      </c>
      <c r="AO26" s="3">
        <f t="shared" si="6"/>
        <v>0</v>
      </c>
      <c r="AP26" s="3">
        <f>AR26+AT26+AV26+AX26</f>
        <v>0</v>
      </c>
      <c r="AQ26" s="61"/>
      <c r="AR26" s="61"/>
      <c r="AS26" s="61"/>
      <c r="AT26" s="61"/>
      <c r="AU26" s="61"/>
      <c r="AV26" s="61"/>
      <c r="AW26" s="61"/>
      <c r="AX26" s="61"/>
      <c r="AY26" s="4">
        <f t="shared" si="5"/>
        <v>0</v>
      </c>
      <c r="AZ26" s="61"/>
      <c r="BA26" s="61"/>
      <c r="BB26" s="61"/>
      <c r="BC26" s="61"/>
      <c r="BD26" s="4">
        <f t="shared" si="9"/>
        <v>0</v>
      </c>
      <c r="BE26" s="61"/>
      <c r="BF26" s="61"/>
      <c r="BG26" s="61"/>
      <c r="BH26" s="61"/>
      <c r="BI26" s="4">
        <f t="shared" si="10"/>
        <v>0</v>
      </c>
      <c r="BJ26" s="61"/>
      <c r="BK26" s="61"/>
      <c r="BL26" s="61"/>
      <c r="BM26" s="61"/>
      <c r="BN26" s="4">
        <f>BO26+BP26+BQ26+BR26</f>
        <v>0</v>
      </c>
      <c r="BO26" s="61"/>
      <c r="BP26" s="61"/>
      <c r="BQ26" s="61"/>
      <c r="BR26" s="61"/>
      <c r="BS26" s="16"/>
    </row>
    <row r="27" spans="1:71" x14ac:dyDescent="0.25">
      <c r="A27" s="149"/>
      <c r="B27" s="133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40"/>
      <c r="AD27" s="39"/>
      <c r="AE27" s="39"/>
      <c r="AF27" s="40"/>
      <c r="AG27" s="39"/>
      <c r="AH27" s="39"/>
      <c r="AI27" s="40"/>
      <c r="AJ27" s="142"/>
      <c r="AK27" s="9" t="s">
        <v>109</v>
      </c>
      <c r="AL27" s="86" t="s">
        <v>133</v>
      </c>
      <c r="AM27" s="86">
        <v>243</v>
      </c>
      <c r="AN27" s="89" t="s">
        <v>75</v>
      </c>
      <c r="AO27" s="3">
        <f t="shared" si="6"/>
        <v>0</v>
      </c>
      <c r="AP27" s="3">
        <f>AR27+AT27+AV27+AX27</f>
        <v>0</v>
      </c>
      <c r="AQ27" s="61"/>
      <c r="AR27" s="61"/>
      <c r="AS27" s="61"/>
      <c r="AT27" s="61"/>
      <c r="AU27" s="61"/>
      <c r="AV27" s="61"/>
      <c r="AW27" s="61"/>
      <c r="AX27" s="61"/>
      <c r="AY27" s="4">
        <f t="shared" si="5"/>
        <v>0</v>
      </c>
      <c r="AZ27" s="61"/>
      <c r="BA27" s="61"/>
      <c r="BB27" s="61"/>
      <c r="BC27" s="61"/>
      <c r="BD27" s="4">
        <f t="shared" si="9"/>
        <v>0</v>
      </c>
      <c r="BE27" s="61"/>
      <c r="BF27" s="61"/>
      <c r="BG27" s="61"/>
      <c r="BH27" s="61"/>
      <c r="BI27" s="4">
        <f t="shared" si="10"/>
        <v>0</v>
      </c>
      <c r="BJ27" s="61"/>
      <c r="BK27" s="61"/>
      <c r="BL27" s="61"/>
      <c r="BM27" s="61"/>
      <c r="BN27" s="4">
        <f>BO27+BP27+BQ27+BR27</f>
        <v>0</v>
      </c>
      <c r="BO27" s="61"/>
      <c r="BP27" s="61"/>
      <c r="BQ27" s="61"/>
      <c r="BR27" s="61"/>
      <c r="BS27" s="16"/>
    </row>
    <row r="28" spans="1:71" ht="24.75" customHeight="1" x14ac:dyDescent="0.25">
      <c r="A28" s="149"/>
      <c r="B28" s="133"/>
      <c r="C28" s="39" t="s">
        <v>41</v>
      </c>
      <c r="D28" s="39" t="s">
        <v>131</v>
      </c>
      <c r="E28" s="39" t="s">
        <v>42</v>
      </c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40"/>
      <c r="AD28" s="39"/>
      <c r="AE28" s="39"/>
      <c r="AF28" s="40"/>
      <c r="AG28" s="92" t="s">
        <v>407</v>
      </c>
      <c r="AH28" s="96"/>
      <c r="AI28" s="97" t="s">
        <v>410</v>
      </c>
      <c r="AJ28" s="142"/>
      <c r="AK28" s="9" t="s">
        <v>109</v>
      </c>
      <c r="AL28" s="88" t="s">
        <v>386</v>
      </c>
      <c r="AM28" s="9" t="s">
        <v>53</v>
      </c>
      <c r="AN28" s="9" t="s">
        <v>303</v>
      </c>
      <c r="AO28" s="3">
        <f t="shared" si="6"/>
        <v>0</v>
      </c>
      <c r="AP28" s="3">
        <f t="shared" si="7"/>
        <v>0</v>
      </c>
      <c r="AQ28" s="61"/>
      <c r="AR28" s="61"/>
      <c r="AS28" s="61"/>
      <c r="AT28" s="61"/>
      <c r="AU28" s="61"/>
      <c r="AV28" s="61"/>
      <c r="AW28" s="61"/>
      <c r="AX28" s="61"/>
      <c r="AY28" s="4">
        <f t="shared" si="5"/>
        <v>0</v>
      </c>
      <c r="AZ28" s="61"/>
      <c r="BA28" s="61"/>
      <c r="BB28" s="61"/>
      <c r="BC28" s="61"/>
      <c r="BD28" s="4">
        <f t="shared" si="9"/>
        <v>0</v>
      </c>
      <c r="BE28" s="61"/>
      <c r="BF28" s="61"/>
      <c r="BG28" s="61"/>
      <c r="BH28" s="61"/>
      <c r="BI28" s="4">
        <f t="shared" si="10"/>
        <v>0</v>
      </c>
      <c r="BJ28" s="61"/>
      <c r="BK28" s="61"/>
      <c r="BL28" s="61"/>
      <c r="BM28" s="61"/>
      <c r="BN28" s="4">
        <f t="shared" si="11"/>
        <v>0</v>
      </c>
      <c r="BO28" s="61"/>
      <c r="BP28" s="61"/>
      <c r="BQ28" s="61"/>
      <c r="BR28" s="61"/>
      <c r="BS28" s="16"/>
    </row>
    <row r="29" spans="1:71" ht="21" customHeight="1" x14ac:dyDescent="0.25">
      <c r="A29" s="149"/>
      <c r="B29" s="133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40"/>
      <c r="AD29" s="39"/>
      <c r="AE29" s="39"/>
      <c r="AF29" s="40"/>
      <c r="AG29" s="41"/>
      <c r="AH29" s="41"/>
      <c r="AI29" s="42"/>
      <c r="AJ29" s="142"/>
      <c r="AK29" s="9" t="s">
        <v>109</v>
      </c>
      <c r="AL29" s="9" t="s">
        <v>132</v>
      </c>
      <c r="AM29" s="9" t="s">
        <v>53</v>
      </c>
      <c r="AN29" s="9" t="s">
        <v>75</v>
      </c>
      <c r="AO29" s="3">
        <f t="shared" si="6"/>
        <v>0</v>
      </c>
      <c r="AP29" s="3">
        <f t="shared" si="7"/>
        <v>0</v>
      </c>
      <c r="AQ29" s="61"/>
      <c r="AR29" s="61"/>
      <c r="AS29" s="61"/>
      <c r="AT29" s="61"/>
      <c r="AU29" s="61"/>
      <c r="AV29" s="61"/>
      <c r="AW29" s="61"/>
      <c r="AX29" s="61"/>
      <c r="AY29" s="4">
        <f t="shared" si="5"/>
        <v>0</v>
      </c>
      <c r="AZ29" s="61"/>
      <c r="BA29" s="61"/>
      <c r="BB29" s="61"/>
      <c r="BC29" s="61"/>
      <c r="BD29" s="4">
        <f t="shared" si="9"/>
        <v>0</v>
      </c>
      <c r="BE29" s="61"/>
      <c r="BF29" s="61"/>
      <c r="BG29" s="61"/>
      <c r="BH29" s="61"/>
      <c r="BI29" s="4">
        <f t="shared" si="10"/>
        <v>0</v>
      </c>
      <c r="BJ29" s="61"/>
      <c r="BK29" s="61"/>
      <c r="BL29" s="61"/>
      <c r="BM29" s="61"/>
      <c r="BN29" s="4">
        <f t="shared" si="11"/>
        <v>0</v>
      </c>
      <c r="BO29" s="61"/>
      <c r="BP29" s="61"/>
      <c r="BQ29" s="61"/>
      <c r="BR29" s="61"/>
      <c r="BS29" s="16"/>
    </row>
    <row r="30" spans="1:71" x14ac:dyDescent="0.25">
      <c r="A30" s="149"/>
      <c r="B30" s="133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40"/>
      <c r="AD30" s="39"/>
      <c r="AE30" s="39"/>
      <c r="AF30" s="40"/>
      <c r="AG30" s="39"/>
      <c r="AH30" s="39"/>
      <c r="AI30" s="40"/>
      <c r="AJ30" s="142"/>
      <c r="AK30" s="9" t="s">
        <v>109</v>
      </c>
      <c r="AL30" s="9" t="s">
        <v>386</v>
      </c>
      <c r="AM30" s="9" t="s">
        <v>53</v>
      </c>
      <c r="AN30" s="9" t="s">
        <v>303</v>
      </c>
      <c r="AO30" s="3">
        <f t="shared" si="6"/>
        <v>0</v>
      </c>
      <c r="AP30" s="3">
        <f t="shared" si="7"/>
        <v>0</v>
      </c>
      <c r="AQ30" s="61"/>
      <c r="AR30" s="61"/>
      <c r="AS30" s="61"/>
      <c r="AT30" s="61"/>
      <c r="AU30" s="61"/>
      <c r="AV30" s="61"/>
      <c r="AW30" s="61"/>
      <c r="AX30" s="61"/>
      <c r="AY30" s="4">
        <f t="shared" si="5"/>
        <v>0</v>
      </c>
      <c r="AZ30" s="61"/>
      <c r="BA30" s="61"/>
      <c r="BB30" s="61"/>
      <c r="BC30" s="61"/>
      <c r="BD30" s="4">
        <f t="shared" si="9"/>
        <v>0</v>
      </c>
      <c r="BE30" s="61"/>
      <c r="BF30" s="61"/>
      <c r="BG30" s="61"/>
      <c r="BH30" s="61"/>
      <c r="BI30" s="4">
        <f t="shared" si="10"/>
        <v>0</v>
      </c>
      <c r="BJ30" s="61"/>
      <c r="BK30" s="61"/>
      <c r="BL30" s="61"/>
      <c r="BM30" s="61"/>
      <c r="BN30" s="4">
        <f t="shared" si="11"/>
        <v>0</v>
      </c>
      <c r="BO30" s="61"/>
      <c r="BP30" s="61"/>
      <c r="BQ30" s="61"/>
      <c r="BR30" s="61"/>
      <c r="BS30" s="16"/>
    </row>
    <row r="31" spans="1:71" x14ac:dyDescent="0.25">
      <c r="A31" s="149"/>
      <c r="B31" s="133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40"/>
      <c r="AD31" s="39"/>
      <c r="AE31" s="39"/>
      <c r="AF31" s="40"/>
      <c r="AG31" s="39"/>
      <c r="AH31" s="39"/>
      <c r="AI31" s="40"/>
      <c r="AJ31" s="142"/>
      <c r="AK31" s="9" t="s">
        <v>109</v>
      </c>
      <c r="AL31" s="9" t="s">
        <v>386</v>
      </c>
      <c r="AM31" s="9" t="s">
        <v>53</v>
      </c>
      <c r="AN31" s="9" t="s">
        <v>75</v>
      </c>
      <c r="AO31" s="3">
        <f t="shared" si="6"/>
        <v>0</v>
      </c>
      <c r="AP31" s="3">
        <f t="shared" si="7"/>
        <v>0</v>
      </c>
      <c r="AQ31" s="61"/>
      <c r="AR31" s="61"/>
      <c r="AS31" s="61"/>
      <c r="AT31" s="61"/>
      <c r="AU31" s="61"/>
      <c r="AV31" s="61"/>
      <c r="AW31" s="61"/>
      <c r="AX31" s="61"/>
      <c r="AY31" s="4">
        <f t="shared" si="5"/>
        <v>0</v>
      </c>
      <c r="AZ31" s="61"/>
      <c r="BA31" s="61"/>
      <c r="BB31" s="61"/>
      <c r="BC31" s="61"/>
      <c r="BD31" s="4">
        <f t="shared" si="9"/>
        <v>0</v>
      </c>
      <c r="BE31" s="61"/>
      <c r="BF31" s="61"/>
      <c r="BG31" s="61"/>
      <c r="BH31" s="61"/>
      <c r="BI31" s="4">
        <f t="shared" si="10"/>
        <v>0</v>
      </c>
      <c r="BJ31" s="61"/>
      <c r="BK31" s="61"/>
      <c r="BL31" s="61"/>
      <c r="BM31" s="61"/>
      <c r="BN31" s="4">
        <f t="shared" si="11"/>
        <v>0</v>
      </c>
      <c r="BO31" s="61"/>
      <c r="BP31" s="61"/>
      <c r="BQ31" s="61"/>
      <c r="BR31" s="61"/>
      <c r="BS31" s="16"/>
    </row>
    <row r="32" spans="1:71" x14ac:dyDescent="0.25">
      <c r="A32" s="149"/>
      <c r="B32" s="133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40"/>
      <c r="AD32" s="39"/>
      <c r="AE32" s="39"/>
      <c r="AF32" s="40"/>
      <c r="AG32" s="39"/>
      <c r="AH32" s="39"/>
      <c r="AI32" s="40"/>
      <c r="AJ32" s="142"/>
      <c r="AK32" s="9" t="s">
        <v>109</v>
      </c>
      <c r="AL32" s="9" t="s">
        <v>133</v>
      </c>
      <c r="AM32" s="9" t="s">
        <v>53</v>
      </c>
      <c r="AN32" s="9" t="s">
        <v>54</v>
      </c>
      <c r="AO32" s="3">
        <f t="shared" si="6"/>
        <v>200560.41</v>
      </c>
      <c r="AP32" s="3">
        <f t="shared" si="7"/>
        <v>200560.41</v>
      </c>
      <c r="AQ32" s="61"/>
      <c r="AR32" s="61"/>
      <c r="AS32" s="61"/>
      <c r="AT32" s="61"/>
      <c r="AU32" s="61"/>
      <c r="AV32" s="61"/>
      <c r="AW32" s="61">
        <v>200560.41</v>
      </c>
      <c r="AX32" s="61">
        <v>200560.41</v>
      </c>
      <c r="AY32" s="4">
        <f t="shared" si="5"/>
        <v>1500000</v>
      </c>
      <c r="AZ32" s="61"/>
      <c r="BA32" s="61"/>
      <c r="BB32" s="61"/>
      <c r="BC32" s="61">
        <v>1500000</v>
      </c>
      <c r="BD32" s="4">
        <f t="shared" si="9"/>
        <v>500000</v>
      </c>
      <c r="BE32" s="61"/>
      <c r="BF32" s="61"/>
      <c r="BG32" s="61"/>
      <c r="BH32" s="61">
        <v>500000</v>
      </c>
      <c r="BI32" s="4">
        <f t="shared" si="10"/>
        <v>500000</v>
      </c>
      <c r="BJ32" s="61"/>
      <c r="BK32" s="61"/>
      <c r="BL32" s="61"/>
      <c r="BM32" s="61">
        <v>500000</v>
      </c>
      <c r="BN32" s="4">
        <f t="shared" si="11"/>
        <v>500000</v>
      </c>
      <c r="BO32" s="61"/>
      <c r="BP32" s="61"/>
      <c r="BQ32" s="61"/>
      <c r="BR32" s="61">
        <v>500000</v>
      </c>
      <c r="BS32" s="16"/>
    </row>
    <row r="33" spans="1:71" x14ac:dyDescent="0.25">
      <c r="A33" s="149"/>
      <c r="B33" s="133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40"/>
      <c r="AD33" s="39"/>
      <c r="AE33" s="39"/>
      <c r="AF33" s="40"/>
      <c r="AG33" s="39"/>
      <c r="AH33" s="39"/>
      <c r="AI33" s="40"/>
      <c r="AJ33" s="142"/>
      <c r="AK33" s="9" t="s">
        <v>109</v>
      </c>
      <c r="AL33" s="9" t="s">
        <v>133</v>
      </c>
      <c r="AM33" s="9" t="s">
        <v>53</v>
      </c>
      <c r="AN33" s="9" t="s">
        <v>303</v>
      </c>
      <c r="AO33" s="3">
        <f t="shared" si="6"/>
        <v>0</v>
      </c>
      <c r="AP33" s="3">
        <f t="shared" si="7"/>
        <v>0</v>
      </c>
      <c r="AQ33" s="61"/>
      <c r="AR33" s="61"/>
      <c r="AS33" s="61"/>
      <c r="AT33" s="61"/>
      <c r="AU33" s="61"/>
      <c r="AV33" s="61"/>
      <c r="AW33" s="61"/>
      <c r="AX33" s="61"/>
      <c r="AY33" s="4">
        <f t="shared" si="5"/>
        <v>0</v>
      </c>
      <c r="AZ33" s="61"/>
      <c r="BA33" s="61"/>
      <c r="BB33" s="61"/>
      <c r="BC33" s="61"/>
      <c r="BD33" s="4">
        <f t="shared" si="9"/>
        <v>0</v>
      </c>
      <c r="BE33" s="61"/>
      <c r="BF33" s="61"/>
      <c r="BG33" s="61"/>
      <c r="BH33" s="61"/>
      <c r="BI33" s="4">
        <f t="shared" si="10"/>
        <v>0</v>
      </c>
      <c r="BJ33" s="61"/>
      <c r="BK33" s="61"/>
      <c r="BL33" s="61"/>
      <c r="BM33" s="61"/>
      <c r="BN33" s="4">
        <f t="shared" si="11"/>
        <v>0</v>
      </c>
      <c r="BO33" s="61"/>
      <c r="BP33" s="61"/>
      <c r="BQ33" s="61"/>
      <c r="BR33" s="61"/>
      <c r="BS33" s="16"/>
    </row>
    <row r="34" spans="1:71" x14ac:dyDescent="0.25">
      <c r="A34" s="149"/>
      <c r="B34" s="133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40"/>
      <c r="AD34" s="39"/>
      <c r="AE34" s="39"/>
      <c r="AF34" s="40"/>
      <c r="AG34" s="39"/>
      <c r="AH34" s="39"/>
      <c r="AI34" s="40"/>
      <c r="AJ34" s="142"/>
      <c r="AK34" s="9" t="s">
        <v>109</v>
      </c>
      <c r="AL34" s="9" t="s">
        <v>133</v>
      </c>
      <c r="AM34" s="9" t="s">
        <v>53</v>
      </c>
      <c r="AN34" s="9" t="s">
        <v>75</v>
      </c>
      <c r="AO34" s="4">
        <f t="shared" si="6"/>
        <v>5200</v>
      </c>
      <c r="AP34" s="4">
        <f t="shared" si="7"/>
        <v>5200</v>
      </c>
      <c r="AQ34" s="61"/>
      <c r="AR34" s="61"/>
      <c r="AS34" s="61"/>
      <c r="AT34" s="61"/>
      <c r="AU34" s="61"/>
      <c r="AV34" s="61"/>
      <c r="AW34" s="61">
        <v>5200</v>
      </c>
      <c r="AX34" s="61">
        <v>5200</v>
      </c>
      <c r="AY34" s="4">
        <f t="shared" si="5"/>
        <v>67200</v>
      </c>
      <c r="AZ34" s="61"/>
      <c r="BA34" s="61"/>
      <c r="BB34" s="61"/>
      <c r="BC34" s="61">
        <v>67200</v>
      </c>
      <c r="BD34" s="4">
        <f t="shared" si="9"/>
        <v>0</v>
      </c>
      <c r="BE34" s="61"/>
      <c r="BF34" s="61"/>
      <c r="BG34" s="61"/>
      <c r="BH34" s="61"/>
      <c r="BI34" s="4">
        <f t="shared" si="10"/>
        <v>0</v>
      </c>
      <c r="BJ34" s="61"/>
      <c r="BK34" s="61"/>
      <c r="BL34" s="61"/>
      <c r="BM34" s="61"/>
      <c r="BN34" s="4">
        <f t="shared" si="11"/>
        <v>0</v>
      </c>
      <c r="BO34" s="61"/>
      <c r="BP34" s="61"/>
      <c r="BQ34" s="61"/>
      <c r="BR34" s="61"/>
      <c r="BS34" s="16"/>
    </row>
    <row r="35" spans="1:71" x14ac:dyDescent="0.25">
      <c r="A35" s="149"/>
      <c r="B35" s="133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40"/>
      <c r="AD35" s="39"/>
      <c r="AE35" s="39"/>
      <c r="AF35" s="40"/>
      <c r="AG35" s="39"/>
      <c r="AH35" s="39"/>
      <c r="AI35" s="40"/>
      <c r="AJ35" s="142"/>
      <c r="AK35" s="127" t="s">
        <v>109</v>
      </c>
      <c r="AL35" s="9" t="s">
        <v>134</v>
      </c>
      <c r="AM35" s="9" t="s">
        <v>53</v>
      </c>
      <c r="AN35" s="9" t="s">
        <v>54</v>
      </c>
      <c r="AO35" s="4">
        <f>AQ35+AS35+AU35+AW35</f>
        <v>0</v>
      </c>
      <c r="AP35" s="4">
        <f>AR35+AT35+AV35+AX35</f>
        <v>0</v>
      </c>
      <c r="AQ35" s="61"/>
      <c r="AR35" s="61"/>
      <c r="AS35" s="61"/>
      <c r="AT35" s="61"/>
      <c r="AU35" s="61"/>
      <c r="AV35" s="61"/>
      <c r="AW35" s="61"/>
      <c r="AX35" s="61"/>
      <c r="AY35" s="4">
        <f>AZ35+BA35+BB35+BC35</f>
        <v>0</v>
      </c>
      <c r="AZ35" s="61"/>
      <c r="BA35" s="61"/>
      <c r="BB35" s="61"/>
      <c r="BC35" s="61"/>
      <c r="BD35" s="4">
        <f>BE35+BF35+BG35+BH35</f>
        <v>700000</v>
      </c>
      <c r="BE35" s="61"/>
      <c r="BF35" s="61"/>
      <c r="BG35" s="61"/>
      <c r="BH35" s="61">
        <v>700000</v>
      </c>
      <c r="BI35" s="4">
        <f>BJ35+BK35+BL35+BM35</f>
        <v>700000</v>
      </c>
      <c r="BJ35" s="61"/>
      <c r="BK35" s="61"/>
      <c r="BL35" s="61"/>
      <c r="BM35" s="61">
        <v>700000</v>
      </c>
      <c r="BN35" s="4">
        <f>BO35+BP35+BQ35+BR35</f>
        <v>100000</v>
      </c>
      <c r="BO35" s="61"/>
      <c r="BP35" s="61"/>
      <c r="BQ35" s="61"/>
      <c r="BR35" s="61">
        <v>100000</v>
      </c>
      <c r="BS35" s="16"/>
    </row>
    <row r="36" spans="1:71" x14ac:dyDescent="0.25">
      <c r="A36" s="149"/>
      <c r="B36" s="133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40"/>
      <c r="AD36" s="39"/>
      <c r="AE36" s="39"/>
      <c r="AF36" s="40"/>
      <c r="AG36" s="39"/>
      <c r="AH36" s="39"/>
      <c r="AI36" s="40"/>
      <c r="AJ36" s="142"/>
      <c r="AK36" s="9" t="s">
        <v>109</v>
      </c>
      <c r="AL36" s="122" t="s">
        <v>426</v>
      </c>
      <c r="AM36" s="9" t="s">
        <v>53</v>
      </c>
      <c r="AN36" s="9" t="s">
        <v>54</v>
      </c>
      <c r="AO36" s="4">
        <f t="shared" si="6"/>
        <v>0</v>
      </c>
      <c r="AP36" s="4">
        <f t="shared" si="7"/>
        <v>0</v>
      </c>
      <c r="AQ36" s="61"/>
      <c r="AR36" s="61"/>
      <c r="AS36" s="61"/>
      <c r="AT36" s="61"/>
      <c r="AU36" s="61"/>
      <c r="AV36" s="61"/>
      <c r="AW36" s="61"/>
      <c r="AX36" s="61"/>
      <c r="AY36" s="4">
        <f t="shared" si="5"/>
        <v>10476010.800000001</v>
      </c>
      <c r="AZ36" s="61"/>
      <c r="BA36" s="61">
        <v>9428409</v>
      </c>
      <c r="BB36" s="61"/>
      <c r="BC36" s="61">
        <v>1047601.8</v>
      </c>
      <c r="BD36" s="4">
        <f t="shared" si="9"/>
        <v>0</v>
      </c>
      <c r="BE36" s="61"/>
      <c r="BF36" s="61"/>
      <c r="BG36" s="61"/>
      <c r="BH36" s="61"/>
      <c r="BI36" s="4">
        <f t="shared" si="10"/>
        <v>0</v>
      </c>
      <c r="BJ36" s="61"/>
      <c r="BK36" s="61"/>
      <c r="BL36" s="61"/>
      <c r="BM36" s="61"/>
      <c r="BN36" s="4">
        <f t="shared" si="11"/>
        <v>0</v>
      </c>
      <c r="BO36" s="61"/>
      <c r="BP36" s="61"/>
      <c r="BQ36" s="61"/>
      <c r="BR36" s="61"/>
      <c r="BS36" s="16"/>
    </row>
    <row r="37" spans="1:71" x14ac:dyDescent="0.25">
      <c r="A37" s="149"/>
      <c r="B37" s="133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40"/>
      <c r="AD37" s="39"/>
      <c r="AE37" s="39"/>
      <c r="AF37" s="40"/>
      <c r="AG37" s="39"/>
      <c r="AH37" s="39"/>
      <c r="AI37" s="40"/>
      <c r="AJ37" s="142"/>
      <c r="AK37" s="9" t="s">
        <v>112</v>
      </c>
      <c r="AL37" s="9" t="s">
        <v>134</v>
      </c>
      <c r="AM37" s="86">
        <v>243</v>
      </c>
      <c r="AN37" s="9" t="s">
        <v>54</v>
      </c>
      <c r="AO37" s="4">
        <f t="shared" si="6"/>
        <v>0</v>
      </c>
      <c r="AP37" s="4">
        <f>AR37+AT37+AV37+AX37</f>
        <v>0</v>
      </c>
      <c r="AQ37" s="61"/>
      <c r="AR37" s="61"/>
      <c r="AS37" s="61"/>
      <c r="AT37" s="61"/>
      <c r="AU37" s="61"/>
      <c r="AV37" s="61"/>
      <c r="AW37" s="61"/>
      <c r="AX37" s="61"/>
      <c r="AY37" s="4">
        <f t="shared" si="5"/>
        <v>0</v>
      </c>
      <c r="AZ37" s="61"/>
      <c r="BA37" s="61"/>
      <c r="BB37" s="61"/>
      <c r="BC37" s="61"/>
      <c r="BD37" s="4">
        <f t="shared" si="9"/>
        <v>0</v>
      </c>
      <c r="BE37" s="61"/>
      <c r="BF37" s="61"/>
      <c r="BG37" s="61"/>
      <c r="BH37" s="61"/>
      <c r="BI37" s="4">
        <f t="shared" si="10"/>
        <v>0</v>
      </c>
      <c r="BJ37" s="61"/>
      <c r="BK37" s="61"/>
      <c r="BL37" s="61"/>
      <c r="BM37" s="61"/>
      <c r="BN37" s="4">
        <f>BO37+BP37+BQ37+BR37</f>
        <v>0</v>
      </c>
      <c r="BO37" s="61"/>
      <c r="BP37" s="61"/>
      <c r="BQ37" s="61"/>
      <c r="BR37" s="61"/>
      <c r="BS37" s="16"/>
    </row>
    <row r="38" spans="1:71" x14ac:dyDescent="0.25">
      <c r="A38" s="149"/>
      <c r="B38" s="133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40"/>
      <c r="AD38" s="39"/>
      <c r="AE38" s="39"/>
      <c r="AF38" s="40"/>
      <c r="AG38" s="39"/>
      <c r="AH38" s="39"/>
      <c r="AI38" s="40"/>
      <c r="AJ38" s="142"/>
      <c r="AK38" s="9" t="s">
        <v>112</v>
      </c>
      <c r="AL38" s="9" t="s">
        <v>134</v>
      </c>
      <c r="AM38" s="9" t="s">
        <v>53</v>
      </c>
      <c r="AN38" s="9" t="s">
        <v>54</v>
      </c>
      <c r="AO38" s="4">
        <f t="shared" si="6"/>
        <v>2134486.41</v>
      </c>
      <c r="AP38" s="4">
        <f t="shared" si="7"/>
        <v>2134486.41</v>
      </c>
      <c r="AQ38" s="61"/>
      <c r="AR38" s="61"/>
      <c r="AS38" s="61"/>
      <c r="AT38" s="61"/>
      <c r="AU38" s="61"/>
      <c r="AV38" s="61"/>
      <c r="AW38" s="61">
        <v>2134486.41</v>
      </c>
      <c r="AX38" s="61">
        <v>2134486.41</v>
      </c>
      <c r="AY38" s="4">
        <f t="shared" si="5"/>
        <v>290000</v>
      </c>
      <c r="AZ38" s="61"/>
      <c r="BA38" s="61"/>
      <c r="BB38" s="61"/>
      <c r="BC38" s="61">
        <v>290000</v>
      </c>
      <c r="BD38" s="4">
        <f t="shared" si="9"/>
        <v>0</v>
      </c>
      <c r="BE38" s="61"/>
      <c r="BF38" s="61"/>
      <c r="BG38" s="61"/>
      <c r="BH38" s="61"/>
      <c r="BI38" s="4">
        <f t="shared" si="10"/>
        <v>0</v>
      </c>
      <c r="BJ38" s="61"/>
      <c r="BK38" s="61"/>
      <c r="BL38" s="61"/>
      <c r="BM38" s="61"/>
      <c r="BN38" s="4">
        <f t="shared" si="11"/>
        <v>0</v>
      </c>
      <c r="BO38" s="61"/>
      <c r="BP38" s="61"/>
      <c r="BQ38" s="61"/>
      <c r="BR38" s="61"/>
      <c r="BS38" s="16"/>
    </row>
    <row r="39" spans="1:71" x14ac:dyDescent="0.25">
      <c r="A39" s="149"/>
      <c r="B39" s="133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40"/>
      <c r="AD39" s="39"/>
      <c r="AE39" s="39"/>
      <c r="AF39" s="40"/>
      <c r="AG39" s="39"/>
      <c r="AH39" s="39"/>
      <c r="AI39" s="40"/>
      <c r="AJ39" s="142"/>
      <c r="AK39" s="9" t="s">
        <v>112</v>
      </c>
      <c r="AL39" s="100" t="s">
        <v>134</v>
      </c>
      <c r="AM39" s="9" t="s">
        <v>53</v>
      </c>
      <c r="AN39" s="9" t="s">
        <v>303</v>
      </c>
      <c r="AO39" s="4">
        <f t="shared" si="6"/>
        <v>0</v>
      </c>
      <c r="AP39" s="4">
        <f t="shared" si="7"/>
        <v>0</v>
      </c>
      <c r="AQ39" s="61"/>
      <c r="AR39" s="61"/>
      <c r="AS39" s="61"/>
      <c r="AT39" s="61"/>
      <c r="AU39" s="61"/>
      <c r="AV39" s="61"/>
      <c r="AW39" s="61"/>
      <c r="AX39" s="61"/>
      <c r="AY39" s="4">
        <f t="shared" si="5"/>
        <v>0</v>
      </c>
      <c r="AZ39" s="61"/>
      <c r="BA39" s="61"/>
      <c r="BB39" s="61"/>
      <c r="BC39" s="61"/>
      <c r="BD39" s="4">
        <f t="shared" si="9"/>
        <v>0</v>
      </c>
      <c r="BE39" s="61"/>
      <c r="BF39" s="61"/>
      <c r="BG39" s="61"/>
      <c r="BH39" s="61"/>
      <c r="BI39" s="4">
        <f t="shared" si="10"/>
        <v>0</v>
      </c>
      <c r="BJ39" s="61"/>
      <c r="BK39" s="61"/>
      <c r="BL39" s="61"/>
      <c r="BM39" s="61"/>
      <c r="BN39" s="4">
        <f t="shared" si="11"/>
        <v>0</v>
      </c>
      <c r="BO39" s="61"/>
      <c r="BP39" s="61"/>
      <c r="BQ39" s="61"/>
      <c r="BR39" s="61"/>
      <c r="BS39" s="16"/>
    </row>
    <row r="40" spans="1:71" x14ac:dyDescent="0.25">
      <c r="A40" s="149"/>
      <c r="B40" s="133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40"/>
      <c r="AD40" s="39"/>
      <c r="AE40" s="39"/>
      <c r="AF40" s="40"/>
      <c r="AG40" s="39"/>
      <c r="AH40" s="39"/>
      <c r="AI40" s="40"/>
      <c r="AJ40" s="142"/>
      <c r="AK40" s="9" t="s">
        <v>112</v>
      </c>
      <c r="AL40" s="100" t="s">
        <v>134</v>
      </c>
      <c r="AM40" s="9" t="s">
        <v>53</v>
      </c>
      <c r="AN40" s="9" t="s">
        <v>75</v>
      </c>
      <c r="AO40" s="4">
        <f t="shared" si="6"/>
        <v>0</v>
      </c>
      <c r="AP40" s="4">
        <f t="shared" si="7"/>
        <v>0</v>
      </c>
      <c r="AQ40" s="61"/>
      <c r="AR40" s="61"/>
      <c r="AS40" s="61"/>
      <c r="AT40" s="61"/>
      <c r="AU40" s="61"/>
      <c r="AV40" s="61"/>
      <c r="AW40" s="61"/>
      <c r="AX40" s="61"/>
      <c r="AY40" s="4">
        <f t="shared" si="5"/>
        <v>0</v>
      </c>
      <c r="AZ40" s="61"/>
      <c r="BA40" s="61"/>
      <c r="BB40" s="61"/>
      <c r="BC40" s="61"/>
      <c r="BD40" s="4">
        <f t="shared" si="9"/>
        <v>0</v>
      </c>
      <c r="BE40" s="61"/>
      <c r="BF40" s="61"/>
      <c r="BG40" s="61"/>
      <c r="BH40" s="61"/>
      <c r="BI40" s="4">
        <f t="shared" si="10"/>
        <v>0</v>
      </c>
      <c r="BJ40" s="61"/>
      <c r="BK40" s="61"/>
      <c r="BL40" s="61"/>
      <c r="BM40" s="61"/>
      <c r="BN40" s="4">
        <f t="shared" si="11"/>
        <v>0</v>
      </c>
      <c r="BO40" s="61"/>
      <c r="BP40" s="61"/>
      <c r="BQ40" s="61"/>
      <c r="BR40" s="61"/>
      <c r="BS40" s="16"/>
    </row>
    <row r="41" spans="1:71" x14ac:dyDescent="0.25">
      <c r="A41" s="149"/>
      <c r="B41" s="133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40"/>
      <c r="AD41" s="39"/>
      <c r="AE41" s="39"/>
      <c r="AF41" s="40"/>
      <c r="AG41" s="39"/>
      <c r="AH41" s="39"/>
      <c r="AI41" s="40"/>
      <c r="AJ41" s="142"/>
      <c r="AK41" s="9" t="s">
        <v>112</v>
      </c>
      <c r="AL41" s="9" t="s">
        <v>134</v>
      </c>
      <c r="AM41" s="86">
        <v>831</v>
      </c>
      <c r="AN41" s="88" t="s">
        <v>48</v>
      </c>
      <c r="AO41" s="4">
        <f t="shared" si="6"/>
        <v>0</v>
      </c>
      <c r="AP41" s="4">
        <f>AR41+AT41+AV41+AX41</f>
        <v>0</v>
      </c>
      <c r="AQ41" s="61"/>
      <c r="AR41" s="61"/>
      <c r="AS41" s="61"/>
      <c r="AT41" s="61"/>
      <c r="AU41" s="61"/>
      <c r="AV41" s="61"/>
      <c r="AW41" s="61"/>
      <c r="AX41" s="61"/>
      <c r="AY41" s="4">
        <f t="shared" si="5"/>
        <v>0</v>
      </c>
      <c r="AZ41" s="61"/>
      <c r="BA41" s="61"/>
      <c r="BB41" s="61"/>
      <c r="BC41" s="61"/>
      <c r="BD41" s="4">
        <f t="shared" si="9"/>
        <v>0</v>
      </c>
      <c r="BE41" s="61"/>
      <c r="BF41" s="61"/>
      <c r="BG41" s="61"/>
      <c r="BH41" s="61"/>
      <c r="BI41" s="4">
        <f t="shared" si="10"/>
        <v>0</v>
      </c>
      <c r="BJ41" s="61"/>
      <c r="BK41" s="61"/>
      <c r="BL41" s="61"/>
      <c r="BM41" s="61"/>
      <c r="BN41" s="4">
        <f>BO41+BP41+BQ41+BR41</f>
        <v>0</v>
      </c>
      <c r="BO41" s="61"/>
      <c r="BP41" s="61"/>
      <c r="BQ41" s="61"/>
      <c r="BR41" s="61"/>
      <c r="BS41" s="16"/>
    </row>
    <row r="42" spans="1:71" x14ac:dyDescent="0.25">
      <c r="A42" s="149"/>
      <c r="B42" s="133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40"/>
      <c r="AD42" s="39"/>
      <c r="AE42" s="39"/>
      <c r="AF42" s="40"/>
      <c r="AG42" s="39"/>
      <c r="AH42" s="39"/>
      <c r="AI42" s="40"/>
      <c r="AJ42" s="142"/>
      <c r="AK42" s="9" t="s">
        <v>106</v>
      </c>
      <c r="AL42" s="125" t="s">
        <v>430</v>
      </c>
      <c r="AM42" s="9" t="s">
        <v>53</v>
      </c>
      <c r="AN42" s="9" t="s">
        <v>54</v>
      </c>
      <c r="AO42" s="4">
        <f>AQ42+AS42+AU42+AW42</f>
        <v>0</v>
      </c>
      <c r="AP42" s="4">
        <f>AR42+AT42+AV42+AX42</f>
        <v>0</v>
      </c>
      <c r="AQ42" s="61"/>
      <c r="AR42" s="61"/>
      <c r="AS42" s="61"/>
      <c r="AT42" s="61"/>
      <c r="AU42" s="61"/>
      <c r="AV42" s="61"/>
      <c r="AW42" s="61"/>
      <c r="AX42" s="61"/>
      <c r="AY42" s="4">
        <f>AZ42+BA42+BB42+BC42</f>
        <v>4709158</v>
      </c>
      <c r="AZ42" s="61"/>
      <c r="BA42" s="61">
        <v>4709158</v>
      </c>
      <c r="BB42" s="61"/>
      <c r="BC42" s="61"/>
      <c r="BD42" s="4">
        <f>BE42+BF42+BG42+BH42</f>
        <v>0</v>
      </c>
      <c r="BE42" s="61"/>
      <c r="BF42" s="61"/>
      <c r="BG42" s="61"/>
      <c r="BH42" s="61"/>
      <c r="BI42" s="4">
        <f>BJ42+BK42+BL42+BM42</f>
        <v>0</v>
      </c>
      <c r="BJ42" s="61"/>
      <c r="BK42" s="61"/>
      <c r="BL42" s="61"/>
      <c r="BM42" s="61"/>
      <c r="BN42" s="4">
        <f>BO42+BP42+BQ42+BR42</f>
        <v>0</v>
      </c>
      <c r="BO42" s="61"/>
      <c r="BP42" s="61"/>
      <c r="BQ42" s="61"/>
      <c r="BR42" s="61"/>
      <c r="BS42" s="16"/>
    </row>
    <row r="43" spans="1:71" x14ac:dyDescent="0.25">
      <c r="A43" s="149"/>
      <c r="B43" s="133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40"/>
      <c r="AD43" s="39"/>
      <c r="AE43" s="39"/>
      <c r="AF43" s="40"/>
      <c r="AG43" s="39"/>
      <c r="AH43" s="39"/>
      <c r="AI43" s="40"/>
      <c r="AJ43" s="142"/>
      <c r="AK43" s="9" t="s">
        <v>112</v>
      </c>
      <c r="AL43" s="113" t="s">
        <v>428</v>
      </c>
      <c r="AM43" s="9" t="s">
        <v>53</v>
      </c>
      <c r="AN43" s="9" t="s">
        <v>303</v>
      </c>
      <c r="AO43" s="4">
        <f t="shared" ref="AO43" si="13">AQ43+AS43+AU43+AW43</f>
        <v>0</v>
      </c>
      <c r="AP43" s="4">
        <f t="shared" ref="AP43" si="14">AR43+AT43+AV43+AX43</f>
        <v>0</v>
      </c>
      <c r="AQ43" s="61"/>
      <c r="AR43" s="61"/>
      <c r="AS43" s="61"/>
      <c r="AT43" s="61"/>
      <c r="AU43" s="61"/>
      <c r="AV43" s="61"/>
      <c r="AW43" s="61"/>
      <c r="AX43" s="61"/>
      <c r="AY43" s="4">
        <f>AZ43+BA43+BB43+BC43</f>
        <v>0</v>
      </c>
      <c r="AZ43" s="61"/>
      <c r="BA43" s="61"/>
      <c r="BB43" s="61"/>
      <c r="BC43" s="61"/>
      <c r="BD43" s="4">
        <f>BE43+BF43+BG43+BH43</f>
        <v>0</v>
      </c>
      <c r="BE43" s="61"/>
      <c r="BF43" s="61"/>
      <c r="BG43" s="61"/>
      <c r="BH43" s="114"/>
      <c r="BI43" s="4">
        <f>BJ43+BK43+BL43+BM43</f>
        <v>7500000</v>
      </c>
      <c r="BJ43" s="61"/>
      <c r="BK43" s="61">
        <v>7000000</v>
      </c>
      <c r="BL43" s="61"/>
      <c r="BM43" s="61">
        <v>500000</v>
      </c>
      <c r="BN43" s="4">
        <f>BO43+BP43+BQ43+BR43</f>
        <v>8500000</v>
      </c>
      <c r="BO43" s="61"/>
      <c r="BP43" s="61">
        <v>8000000</v>
      </c>
      <c r="BQ43" s="61"/>
      <c r="BR43" s="61">
        <v>500000</v>
      </c>
      <c r="BS43" s="130"/>
    </row>
    <row r="44" spans="1:71" x14ac:dyDescent="0.25">
      <c r="A44" s="149"/>
      <c r="B44" s="133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40"/>
      <c r="AD44" s="39"/>
      <c r="AE44" s="39"/>
      <c r="AF44" s="40"/>
      <c r="AG44" s="39"/>
      <c r="AH44" s="39"/>
      <c r="AI44" s="40"/>
      <c r="AJ44" s="142"/>
      <c r="AK44" s="9" t="s">
        <v>106</v>
      </c>
      <c r="AL44" s="9" t="s">
        <v>134</v>
      </c>
      <c r="AM44" s="9" t="s">
        <v>53</v>
      </c>
      <c r="AN44" s="9" t="s">
        <v>54</v>
      </c>
      <c r="AO44" s="4">
        <f t="shared" si="6"/>
        <v>75000</v>
      </c>
      <c r="AP44" s="4">
        <f t="shared" si="7"/>
        <v>75000</v>
      </c>
      <c r="AQ44" s="61"/>
      <c r="AR44" s="61"/>
      <c r="AS44" s="61"/>
      <c r="AT44" s="61"/>
      <c r="AU44" s="61"/>
      <c r="AV44" s="61"/>
      <c r="AW44" s="61">
        <v>75000</v>
      </c>
      <c r="AX44" s="61">
        <v>75000</v>
      </c>
      <c r="AY44" s="4">
        <f t="shared" si="5"/>
        <v>0</v>
      </c>
      <c r="AZ44" s="61"/>
      <c r="BA44" s="61"/>
      <c r="BB44" s="61"/>
      <c r="BC44" s="61"/>
      <c r="BD44" s="4">
        <f t="shared" si="9"/>
        <v>0</v>
      </c>
      <c r="BE44" s="61"/>
      <c r="BF44" s="61"/>
      <c r="BG44" s="61"/>
      <c r="BH44" s="61"/>
      <c r="BI44" s="4">
        <f t="shared" si="10"/>
        <v>0</v>
      </c>
      <c r="BJ44" s="61"/>
      <c r="BK44" s="61"/>
      <c r="BL44" s="61"/>
      <c r="BM44" s="61"/>
      <c r="BN44" s="4">
        <f t="shared" si="11"/>
        <v>0</v>
      </c>
      <c r="BO44" s="61"/>
      <c r="BP44" s="61"/>
      <c r="BQ44" s="61"/>
      <c r="BR44" s="61"/>
      <c r="BS44" s="16"/>
    </row>
    <row r="45" spans="1:71" x14ac:dyDescent="0.25">
      <c r="A45" s="149"/>
      <c r="B45" s="133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40"/>
      <c r="AD45" s="39"/>
      <c r="AE45" s="39"/>
      <c r="AF45" s="40"/>
      <c r="AG45" s="39"/>
      <c r="AH45" s="39"/>
      <c r="AI45" s="40"/>
      <c r="AJ45" s="142"/>
      <c r="AK45" s="9" t="s">
        <v>106</v>
      </c>
      <c r="AL45" s="9" t="s">
        <v>134</v>
      </c>
      <c r="AM45" s="9" t="s">
        <v>53</v>
      </c>
      <c r="AN45" s="9" t="s">
        <v>303</v>
      </c>
      <c r="AO45" s="4">
        <f t="shared" si="6"/>
        <v>0</v>
      </c>
      <c r="AP45" s="4">
        <f t="shared" si="7"/>
        <v>0</v>
      </c>
      <c r="AQ45" s="61"/>
      <c r="AR45" s="61"/>
      <c r="AS45" s="61"/>
      <c r="AT45" s="61"/>
      <c r="AU45" s="61"/>
      <c r="AV45" s="61"/>
      <c r="AW45" s="61"/>
      <c r="AX45" s="61"/>
      <c r="AY45" s="4">
        <f t="shared" si="5"/>
        <v>0</v>
      </c>
      <c r="AZ45" s="61"/>
      <c r="BA45" s="61"/>
      <c r="BB45" s="61"/>
      <c r="BC45" s="61"/>
      <c r="BD45" s="4">
        <f t="shared" si="9"/>
        <v>0</v>
      </c>
      <c r="BE45" s="61"/>
      <c r="BF45" s="61"/>
      <c r="BG45" s="61"/>
      <c r="BH45" s="61"/>
      <c r="BI45" s="4">
        <f t="shared" si="10"/>
        <v>0</v>
      </c>
      <c r="BJ45" s="61"/>
      <c r="BK45" s="61"/>
      <c r="BL45" s="61"/>
      <c r="BM45" s="61"/>
      <c r="BN45" s="4">
        <f t="shared" si="11"/>
        <v>0</v>
      </c>
      <c r="BO45" s="61"/>
      <c r="BP45" s="61"/>
      <c r="BQ45" s="61"/>
      <c r="BR45" s="61"/>
      <c r="BS45" s="16"/>
    </row>
    <row r="46" spans="1:71" x14ac:dyDescent="0.25">
      <c r="A46" s="148"/>
      <c r="B46" s="134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40"/>
      <c r="AD46" s="39"/>
      <c r="AE46" s="39"/>
      <c r="AF46" s="40"/>
      <c r="AG46" s="39"/>
      <c r="AH46" s="39"/>
      <c r="AI46" s="40"/>
      <c r="AJ46" s="143"/>
      <c r="AK46" s="9" t="s">
        <v>106</v>
      </c>
      <c r="AL46" s="9" t="s">
        <v>134</v>
      </c>
      <c r="AM46" s="9" t="s">
        <v>53</v>
      </c>
      <c r="AN46" s="9" t="s">
        <v>75</v>
      </c>
      <c r="AO46" s="4">
        <f t="shared" si="6"/>
        <v>0</v>
      </c>
      <c r="AP46" s="4">
        <f t="shared" si="7"/>
        <v>0</v>
      </c>
      <c r="AQ46" s="61"/>
      <c r="AR46" s="61"/>
      <c r="AS46" s="61"/>
      <c r="AT46" s="61"/>
      <c r="AU46" s="61"/>
      <c r="AV46" s="61"/>
      <c r="AW46" s="61"/>
      <c r="AX46" s="61"/>
      <c r="AY46" s="4">
        <f t="shared" si="5"/>
        <v>0</v>
      </c>
      <c r="AZ46" s="61"/>
      <c r="BA46" s="61"/>
      <c r="BB46" s="61"/>
      <c r="BC46" s="61"/>
      <c r="BD46" s="4">
        <f t="shared" si="9"/>
        <v>0</v>
      </c>
      <c r="BE46" s="61"/>
      <c r="BF46" s="61"/>
      <c r="BG46" s="61"/>
      <c r="BH46" s="61"/>
      <c r="BI46" s="4">
        <f t="shared" si="10"/>
        <v>0</v>
      </c>
      <c r="BJ46" s="61"/>
      <c r="BK46" s="61"/>
      <c r="BL46" s="61"/>
      <c r="BM46" s="61"/>
      <c r="BN46" s="4">
        <f t="shared" si="11"/>
        <v>0</v>
      </c>
      <c r="BO46" s="61"/>
      <c r="BP46" s="61"/>
      <c r="BQ46" s="61"/>
      <c r="BR46" s="61"/>
      <c r="BS46" s="16"/>
    </row>
    <row r="47" spans="1:71" ht="18.75" customHeight="1" x14ac:dyDescent="0.25">
      <c r="A47" s="135" t="s">
        <v>135</v>
      </c>
      <c r="B47" s="132" t="s">
        <v>136</v>
      </c>
      <c r="C47" s="39" t="s">
        <v>41</v>
      </c>
      <c r="D47" s="39" t="s">
        <v>137</v>
      </c>
      <c r="E47" s="39" t="s">
        <v>42</v>
      </c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40"/>
      <c r="AD47" s="39"/>
      <c r="AE47" s="39"/>
      <c r="AF47" s="40"/>
      <c r="AG47" s="92" t="s">
        <v>407</v>
      </c>
      <c r="AH47" s="96"/>
      <c r="AI47" s="97" t="s">
        <v>410</v>
      </c>
      <c r="AJ47" s="141" t="s">
        <v>51</v>
      </c>
      <c r="AK47" s="9" t="s">
        <v>57</v>
      </c>
      <c r="AL47" s="9" t="s">
        <v>138</v>
      </c>
      <c r="AM47" s="9" t="s">
        <v>53</v>
      </c>
      <c r="AN47" s="9" t="s">
        <v>54</v>
      </c>
      <c r="AO47" s="4">
        <f t="shared" si="6"/>
        <v>0</v>
      </c>
      <c r="AP47" s="4">
        <f t="shared" si="7"/>
        <v>0</v>
      </c>
      <c r="AQ47" s="61"/>
      <c r="AR47" s="61"/>
      <c r="AS47" s="61"/>
      <c r="AT47" s="61"/>
      <c r="AU47" s="61"/>
      <c r="AV47" s="61"/>
      <c r="AW47" s="61"/>
      <c r="AX47" s="61"/>
      <c r="AY47" s="4">
        <f t="shared" si="5"/>
        <v>0</v>
      </c>
      <c r="AZ47" s="61"/>
      <c r="BA47" s="61"/>
      <c r="BB47" s="61"/>
      <c r="BC47" s="61"/>
      <c r="BD47" s="4">
        <f t="shared" si="9"/>
        <v>0</v>
      </c>
      <c r="BE47" s="61"/>
      <c r="BF47" s="61"/>
      <c r="BG47" s="61"/>
      <c r="BH47" s="61"/>
      <c r="BI47" s="4">
        <f t="shared" si="10"/>
        <v>0</v>
      </c>
      <c r="BJ47" s="61"/>
      <c r="BK47" s="61"/>
      <c r="BL47" s="61"/>
      <c r="BM47" s="61"/>
      <c r="BN47" s="4">
        <f t="shared" si="11"/>
        <v>0</v>
      </c>
      <c r="BO47" s="61"/>
      <c r="BP47" s="61"/>
      <c r="BQ47" s="61"/>
      <c r="BR47" s="61"/>
      <c r="BS47" s="16"/>
    </row>
    <row r="48" spans="1:71" x14ac:dyDescent="0.25">
      <c r="A48" s="136"/>
      <c r="B48" s="133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40"/>
      <c r="AD48" s="39"/>
      <c r="AE48" s="39"/>
      <c r="AF48" s="40"/>
      <c r="AG48" s="39"/>
      <c r="AH48" s="39"/>
      <c r="AI48" s="40"/>
      <c r="AJ48" s="142"/>
      <c r="AK48" s="9" t="s">
        <v>57</v>
      </c>
      <c r="AL48" s="9" t="s">
        <v>139</v>
      </c>
      <c r="AM48" s="9" t="s">
        <v>53</v>
      </c>
      <c r="AN48" s="9" t="s">
        <v>54</v>
      </c>
      <c r="AO48" s="4">
        <f t="shared" si="6"/>
        <v>4441967.33</v>
      </c>
      <c r="AP48" s="4">
        <f t="shared" si="7"/>
        <v>4441967.33</v>
      </c>
      <c r="AQ48" s="61"/>
      <c r="AR48" s="61"/>
      <c r="AS48" s="61"/>
      <c r="AT48" s="61"/>
      <c r="AU48" s="61"/>
      <c r="AV48" s="61"/>
      <c r="AW48" s="61">
        <v>4441967.33</v>
      </c>
      <c r="AX48" s="61">
        <v>4441967.33</v>
      </c>
      <c r="AY48" s="4">
        <f t="shared" si="5"/>
        <v>7000000</v>
      </c>
      <c r="AZ48" s="61"/>
      <c r="BA48" s="61"/>
      <c r="BB48" s="61"/>
      <c r="BC48" s="61">
        <v>7000000</v>
      </c>
      <c r="BD48" s="4">
        <f t="shared" si="9"/>
        <v>6500000</v>
      </c>
      <c r="BE48" s="61"/>
      <c r="BF48" s="61"/>
      <c r="BG48" s="61"/>
      <c r="BH48" s="61">
        <v>6500000</v>
      </c>
      <c r="BI48" s="4">
        <f t="shared" si="10"/>
        <v>6690000</v>
      </c>
      <c r="BJ48" s="61"/>
      <c r="BK48" s="61"/>
      <c r="BL48" s="61"/>
      <c r="BM48" s="61">
        <v>6690000</v>
      </c>
      <c r="BN48" s="4">
        <f t="shared" si="11"/>
        <v>7112000</v>
      </c>
      <c r="BO48" s="61"/>
      <c r="BP48" s="61"/>
      <c r="BQ48" s="61"/>
      <c r="BR48" s="61">
        <v>7112000</v>
      </c>
      <c r="BS48" s="16"/>
    </row>
    <row r="49" spans="1:71" x14ac:dyDescent="0.25">
      <c r="A49" s="136"/>
      <c r="B49" s="133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40"/>
      <c r="AD49" s="39"/>
      <c r="AE49" s="39"/>
      <c r="AF49" s="40"/>
      <c r="AG49" s="39"/>
      <c r="AH49" s="39"/>
      <c r="AI49" s="40"/>
      <c r="AJ49" s="142"/>
      <c r="AK49" s="9" t="s">
        <v>57</v>
      </c>
      <c r="AL49" s="9" t="s">
        <v>139</v>
      </c>
      <c r="AM49" s="9" t="s">
        <v>53</v>
      </c>
      <c r="AN49" s="9" t="s">
        <v>303</v>
      </c>
      <c r="AO49" s="4">
        <f t="shared" si="6"/>
        <v>1009936.05</v>
      </c>
      <c r="AP49" s="4">
        <f t="shared" si="7"/>
        <v>1009936.05</v>
      </c>
      <c r="AQ49" s="61"/>
      <c r="AR49" s="61"/>
      <c r="AS49" s="61"/>
      <c r="AT49" s="61"/>
      <c r="AU49" s="61"/>
      <c r="AV49" s="61"/>
      <c r="AW49" s="61">
        <v>1009936.05</v>
      </c>
      <c r="AX49" s="61">
        <v>1009936.05</v>
      </c>
      <c r="AY49" s="4">
        <f t="shared" si="5"/>
        <v>0</v>
      </c>
      <c r="AZ49" s="61"/>
      <c r="BA49" s="61"/>
      <c r="BB49" s="61"/>
      <c r="BC49" s="61"/>
      <c r="BD49" s="4">
        <f t="shared" si="9"/>
        <v>0</v>
      </c>
      <c r="BE49" s="61"/>
      <c r="BF49" s="61"/>
      <c r="BG49" s="61"/>
      <c r="BH49" s="61"/>
      <c r="BI49" s="4">
        <f t="shared" si="10"/>
        <v>0</v>
      </c>
      <c r="BJ49" s="61"/>
      <c r="BK49" s="61"/>
      <c r="BL49" s="61"/>
      <c r="BM49" s="61"/>
      <c r="BN49" s="4">
        <f t="shared" si="11"/>
        <v>0</v>
      </c>
      <c r="BO49" s="61"/>
      <c r="BP49" s="61"/>
      <c r="BQ49" s="61"/>
      <c r="BR49" s="61"/>
      <c r="BS49" s="16"/>
    </row>
    <row r="50" spans="1:71" x14ac:dyDescent="0.25">
      <c r="A50" s="136"/>
      <c r="B50" s="133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40"/>
      <c r="AD50" s="39"/>
      <c r="AE50" s="39"/>
      <c r="AF50" s="40"/>
      <c r="AG50" s="39"/>
      <c r="AH50" s="39"/>
      <c r="AI50" s="40"/>
      <c r="AJ50" s="142"/>
      <c r="AK50" s="9" t="s">
        <v>57</v>
      </c>
      <c r="AL50" s="9" t="s">
        <v>139</v>
      </c>
      <c r="AM50" s="9" t="s">
        <v>53</v>
      </c>
      <c r="AN50" s="9" t="s">
        <v>75</v>
      </c>
      <c r="AO50" s="4">
        <f t="shared" si="6"/>
        <v>88502.5</v>
      </c>
      <c r="AP50" s="4">
        <f t="shared" si="7"/>
        <v>88502.5</v>
      </c>
      <c r="AQ50" s="61"/>
      <c r="AR50" s="61"/>
      <c r="AS50" s="61"/>
      <c r="AT50" s="61"/>
      <c r="AU50" s="61"/>
      <c r="AV50" s="61"/>
      <c r="AW50" s="61">
        <v>88502.5</v>
      </c>
      <c r="AX50" s="61">
        <v>88502.5</v>
      </c>
      <c r="AY50" s="4">
        <f t="shared" si="5"/>
        <v>1255514.08</v>
      </c>
      <c r="AZ50" s="61"/>
      <c r="BA50" s="61"/>
      <c r="BB50" s="61"/>
      <c r="BC50" s="61">
        <v>1255514.08</v>
      </c>
      <c r="BD50" s="4">
        <f t="shared" si="9"/>
        <v>1094000</v>
      </c>
      <c r="BE50" s="61"/>
      <c r="BF50" s="61"/>
      <c r="BG50" s="61"/>
      <c r="BH50" s="61">
        <v>1094000</v>
      </c>
      <c r="BI50" s="4">
        <f t="shared" si="10"/>
        <v>1094000</v>
      </c>
      <c r="BJ50" s="61"/>
      <c r="BK50" s="61"/>
      <c r="BL50" s="61"/>
      <c r="BM50" s="61">
        <v>1094000</v>
      </c>
      <c r="BN50" s="4">
        <f t="shared" si="11"/>
        <v>1094000</v>
      </c>
      <c r="BO50" s="61"/>
      <c r="BP50" s="61"/>
      <c r="BQ50" s="61"/>
      <c r="BR50" s="61">
        <v>1094000</v>
      </c>
      <c r="BS50" s="16"/>
    </row>
    <row r="51" spans="1:71" x14ac:dyDescent="0.25">
      <c r="A51" s="136"/>
      <c r="B51" s="133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40"/>
      <c r="AD51" s="39"/>
      <c r="AE51" s="39"/>
      <c r="AF51" s="40"/>
      <c r="AG51" s="39"/>
      <c r="AH51" s="39"/>
      <c r="AI51" s="40"/>
      <c r="AJ51" s="142"/>
      <c r="AK51" s="9" t="s">
        <v>57</v>
      </c>
      <c r="AL51" s="115" t="s">
        <v>416</v>
      </c>
      <c r="AM51" s="9" t="s">
        <v>53</v>
      </c>
      <c r="AN51" s="9" t="s">
        <v>54</v>
      </c>
      <c r="AO51" s="4">
        <f t="shared" si="6"/>
        <v>0</v>
      </c>
      <c r="AP51" s="4">
        <f t="shared" si="7"/>
        <v>0</v>
      </c>
      <c r="AQ51" s="61"/>
      <c r="AR51" s="61"/>
      <c r="AS51" s="99"/>
      <c r="AT51" s="99"/>
      <c r="AU51" s="61"/>
      <c r="AV51" s="61"/>
      <c r="AW51" s="99"/>
      <c r="AX51" s="99"/>
      <c r="AY51" s="4">
        <f t="shared" si="5"/>
        <v>0</v>
      </c>
      <c r="AZ51" s="61"/>
      <c r="BA51" s="61"/>
      <c r="BB51" s="61"/>
      <c r="BC51" s="61"/>
      <c r="BD51" s="4">
        <f t="shared" si="9"/>
        <v>31958000</v>
      </c>
      <c r="BE51" s="61"/>
      <c r="BF51" s="61">
        <v>31958000</v>
      </c>
      <c r="BG51" s="61"/>
      <c r="BH51" s="61"/>
      <c r="BI51" s="4">
        <f t="shared" si="10"/>
        <v>39017600</v>
      </c>
      <c r="BJ51" s="61"/>
      <c r="BK51" s="61">
        <v>39017600</v>
      </c>
      <c r="BL51" s="61"/>
      <c r="BM51" s="61"/>
      <c r="BN51" s="4">
        <f t="shared" si="11"/>
        <v>39017600</v>
      </c>
      <c r="BO51" s="61"/>
      <c r="BP51" s="61">
        <v>39017600</v>
      </c>
      <c r="BQ51" s="61"/>
      <c r="BR51" s="61"/>
      <c r="BS51" s="16"/>
    </row>
    <row r="52" spans="1:71" x14ac:dyDescent="0.25">
      <c r="A52" s="136"/>
      <c r="B52" s="133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40"/>
      <c r="AD52" s="39"/>
      <c r="AE52" s="39"/>
      <c r="AF52" s="40"/>
      <c r="AG52" s="39"/>
      <c r="AH52" s="39"/>
      <c r="AI52" s="40"/>
      <c r="AJ52" s="142"/>
      <c r="AK52" s="9" t="s">
        <v>57</v>
      </c>
      <c r="AL52" s="101" t="s">
        <v>414</v>
      </c>
      <c r="AM52" s="9" t="s">
        <v>53</v>
      </c>
      <c r="AN52" s="9" t="s">
        <v>54</v>
      </c>
      <c r="AO52" s="4">
        <f t="shared" si="6"/>
        <v>20377871.789999999</v>
      </c>
      <c r="AP52" s="4">
        <f t="shared" si="7"/>
        <v>20377871.789999999</v>
      </c>
      <c r="AQ52" s="61"/>
      <c r="AR52" s="61"/>
      <c r="AS52" s="61">
        <v>20356434.129999999</v>
      </c>
      <c r="AT52" s="61">
        <v>20356434.129999999</v>
      </c>
      <c r="AU52" s="61"/>
      <c r="AV52" s="61"/>
      <c r="AW52" s="61">
        <v>21437.66</v>
      </c>
      <c r="AX52" s="61">
        <v>21437.66</v>
      </c>
      <c r="AY52" s="4">
        <f t="shared" si="5"/>
        <v>0</v>
      </c>
      <c r="AZ52" s="61"/>
      <c r="BA52" s="61"/>
      <c r="BB52" s="61"/>
      <c r="BC52" s="61"/>
      <c r="BD52" s="4">
        <f t="shared" si="9"/>
        <v>0</v>
      </c>
      <c r="BE52" s="61"/>
      <c r="BF52" s="61"/>
      <c r="BG52" s="61"/>
      <c r="BH52" s="61"/>
      <c r="BI52" s="4">
        <f t="shared" si="10"/>
        <v>0</v>
      </c>
      <c r="BJ52" s="61"/>
      <c r="BK52" s="61"/>
      <c r="BL52" s="61"/>
      <c r="BM52" s="61"/>
      <c r="BN52" s="4">
        <f t="shared" si="11"/>
        <v>0</v>
      </c>
      <c r="BO52" s="61"/>
      <c r="BP52" s="61"/>
      <c r="BQ52" s="61"/>
      <c r="BR52" s="61"/>
      <c r="BS52" s="16"/>
    </row>
    <row r="53" spans="1:71" x14ac:dyDescent="0.25">
      <c r="A53" s="136"/>
      <c r="B53" s="133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40"/>
      <c r="AD53" s="39"/>
      <c r="AE53" s="39"/>
      <c r="AF53" s="40"/>
      <c r="AG53" s="39"/>
      <c r="AH53" s="39"/>
      <c r="AI53" s="40"/>
      <c r="AJ53" s="142"/>
      <c r="AK53" s="9" t="s">
        <v>57</v>
      </c>
      <c r="AL53" s="117" t="s">
        <v>414</v>
      </c>
      <c r="AM53" s="9" t="s">
        <v>53</v>
      </c>
      <c r="AN53" s="9" t="s">
        <v>54</v>
      </c>
      <c r="AO53" s="4">
        <f t="shared" si="6"/>
        <v>2184347.58</v>
      </c>
      <c r="AP53" s="4">
        <f t="shared" si="7"/>
        <v>2184347.58</v>
      </c>
      <c r="AQ53" s="61"/>
      <c r="AR53" s="61"/>
      <c r="AS53" s="61">
        <v>1650900</v>
      </c>
      <c r="AT53" s="61">
        <v>1650900</v>
      </c>
      <c r="AU53" s="61">
        <v>290000</v>
      </c>
      <c r="AV53" s="61">
        <v>290000</v>
      </c>
      <c r="AW53" s="61">
        <v>243447.58</v>
      </c>
      <c r="AX53" s="61">
        <v>243447.58</v>
      </c>
      <c r="AY53" s="4">
        <f t="shared" si="5"/>
        <v>0</v>
      </c>
      <c r="AZ53" s="61"/>
      <c r="BA53" s="61"/>
      <c r="BB53" s="61"/>
      <c r="BC53" s="61"/>
      <c r="BD53" s="4">
        <f t="shared" si="9"/>
        <v>0</v>
      </c>
      <c r="BE53" s="61"/>
      <c r="BF53" s="61"/>
      <c r="BG53" s="61"/>
      <c r="BH53" s="61"/>
      <c r="BI53" s="4">
        <f t="shared" si="10"/>
        <v>0</v>
      </c>
      <c r="BJ53" s="61"/>
      <c r="BK53" s="61"/>
      <c r="BL53" s="61"/>
      <c r="BM53" s="61"/>
      <c r="BN53" s="4">
        <f t="shared" si="11"/>
        <v>0</v>
      </c>
      <c r="BO53" s="61"/>
      <c r="BP53" s="61"/>
      <c r="BQ53" s="61"/>
      <c r="BR53" s="61"/>
      <c r="BS53" s="16"/>
    </row>
    <row r="54" spans="1:71" x14ac:dyDescent="0.25">
      <c r="A54" s="136"/>
      <c r="B54" s="133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40"/>
      <c r="AD54" s="39"/>
      <c r="AE54" s="39"/>
      <c r="AF54" s="40"/>
      <c r="AG54" s="39"/>
      <c r="AH54" s="39"/>
      <c r="AI54" s="40"/>
      <c r="AJ54" s="142"/>
      <c r="AK54" s="9" t="s">
        <v>57</v>
      </c>
      <c r="AL54" s="9" t="s">
        <v>140</v>
      </c>
      <c r="AM54" s="9" t="s">
        <v>53</v>
      </c>
      <c r="AN54" s="9" t="s">
        <v>54</v>
      </c>
      <c r="AO54" s="4">
        <f t="shared" si="6"/>
        <v>304320.09000000003</v>
      </c>
      <c r="AP54" s="4">
        <f t="shared" si="7"/>
        <v>304320.09000000003</v>
      </c>
      <c r="AQ54" s="61"/>
      <c r="AR54" s="61"/>
      <c r="AS54" s="61"/>
      <c r="AT54" s="61"/>
      <c r="AU54" s="61"/>
      <c r="AV54" s="61"/>
      <c r="AW54" s="61">
        <v>304320.09000000003</v>
      </c>
      <c r="AX54" s="61">
        <v>304320.09000000003</v>
      </c>
      <c r="AY54" s="4">
        <f t="shared" si="5"/>
        <v>2450000</v>
      </c>
      <c r="AZ54" s="61"/>
      <c r="BA54" s="61"/>
      <c r="BB54" s="61"/>
      <c r="BC54" s="61">
        <v>2450000</v>
      </c>
      <c r="BD54" s="4">
        <f t="shared" si="9"/>
        <v>1400000</v>
      </c>
      <c r="BE54" s="61"/>
      <c r="BF54" s="61"/>
      <c r="BG54" s="61"/>
      <c r="BH54" s="61">
        <v>1400000</v>
      </c>
      <c r="BI54" s="4">
        <f t="shared" si="10"/>
        <v>1473200</v>
      </c>
      <c r="BJ54" s="61"/>
      <c r="BK54" s="61"/>
      <c r="BL54" s="61"/>
      <c r="BM54" s="61">
        <v>1473200</v>
      </c>
      <c r="BN54" s="4">
        <f t="shared" si="11"/>
        <v>1545200</v>
      </c>
      <c r="BO54" s="61"/>
      <c r="BP54" s="61"/>
      <c r="BQ54" s="61"/>
      <c r="BR54" s="61">
        <v>1545200</v>
      </c>
      <c r="BS54" s="16"/>
    </row>
    <row r="55" spans="1:71" x14ac:dyDescent="0.25">
      <c r="A55" s="136"/>
      <c r="B55" s="133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40"/>
      <c r="AD55" s="39"/>
      <c r="AE55" s="39"/>
      <c r="AF55" s="40"/>
      <c r="AG55" s="39"/>
      <c r="AH55" s="39"/>
      <c r="AI55" s="40"/>
      <c r="AJ55" s="142"/>
      <c r="AK55" s="9" t="s">
        <v>57</v>
      </c>
      <c r="AL55" s="9" t="s">
        <v>140</v>
      </c>
      <c r="AM55" s="9" t="s">
        <v>53</v>
      </c>
      <c r="AN55" s="9" t="s">
        <v>303</v>
      </c>
      <c r="AO55" s="4">
        <f t="shared" si="6"/>
        <v>0</v>
      </c>
      <c r="AP55" s="4">
        <f t="shared" si="7"/>
        <v>0</v>
      </c>
      <c r="AQ55" s="61"/>
      <c r="AR55" s="61"/>
      <c r="AS55" s="61"/>
      <c r="AT55" s="61"/>
      <c r="AU55" s="61"/>
      <c r="AV55" s="61"/>
      <c r="AW55" s="61"/>
      <c r="AX55" s="61"/>
      <c r="AY55" s="4">
        <f t="shared" si="5"/>
        <v>0</v>
      </c>
      <c r="AZ55" s="61"/>
      <c r="BA55" s="61"/>
      <c r="BB55" s="61"/>
      <c r="BC55" s="61"/>
      <c r="BD55" s="4">
        <f t="shared" si="9"/>
        <v>700000</v>
      </c>
      <c r="BE55" s="61"/>
      <c r="BF55" s="61"/>
      <c r="BG55" s="61"/>
      <c r="BH55" s="61">
        <v>700000</v>
      </c>
      <c r="BI55" s="4">
        <f t="shared" si="10"/>
        <v>700000</v>
      </c>
      <c r="BJ55" s="61"/>
      <c r="BK55" s="61"/>
      <c r="BL55" s="61"/>
      <c r="BM55" s="61">
        <v>700000</v>
      </c>
      <c r="BN55" s="4">
        <f t="shared" si="11"/>
        <v>700000</v>
      </c>
      <c r="BO55" s="61"/>
      <c r="BP55" s="61"/>
      <c r="BQ55" s="61"/>
      <c r="BR55" s="61">
        <v>700000</v>
      </c>
      <c r="BS55" s="16"/>
    </row>
    <row r="56" spans="1:71" x14ac:dyDescent="0.25">
      <c r="A56" s="136"/>
      <c r="B56" s="133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40"/>
      <c r="AD56" s="39"/>
      <c r="AE56" s="39"/>
      <c r="AF56" s="40"/>
      <c r="AG56" s="39"/>
      <c r="AH56" s="39"/>
      <c r="AI56" s="40"/>
      <c r="AJ56" s="142"/>
      <c r="AK56" s="9" t="s">
        <v>57</v>
      </c>
      <c r="AL56" s="9" t="s">
        <v>140</v>
      </c>
      <c r="AM56" s="9" t="s">
        <v>53</v>
      </c>
      <c r="AN56" s="9" t="s">
        <v>75</v>
      </c>
      <c r="AO56" s="4">
        <f t="shared" si="6"/>
        <v>800082.25</v>
      </c>
      <c r="AP56" s="4">
        <f t="shared" si="7"/>
        <v>800082.25</v>
      </c>
      <c r="AQ56" s="61"/>
      <c r="AR56" s="61"/>
      <c r="AS56" s="61"/>
      <c r="AT56" s="61"/>
      <c r="AU56" s="61"/>
      <c r="AV56" s="61"/>
      <c r="AW56" s="61">
        <v>800082.25</v>
      </c>
      <c r="AX56" s="61">
        <v>800082.25</v>
      </c>
      <c r="AY56" s="4">
        <f t="shared" ref="AY56:AY89" si="15">AZ56+BA56+BB56+BC56</f>
        <v>543000</v>
      </c>
      <c r="AZ56" s="61"/>
      <c r="BA56" s="61"/>
      <c r="BB56" s="61"/>
      <c r="BC56" s="61">
        <v>543000</v>
      </c>
      <c r="BD56" s="4">
        <f t="shared" si="9"/>
        <v>100000</v>
      </c>
      <c r="BE56" s="61"/>
      <c r="BF56" s="61"/>
      <c r="BG56" s="61"/>
      <c r="BH56" s="61">
        <v>100000</v>
      </c>
      <c r="BI56" s="4">
        <f t="shared" si="10"/>
        <v>100000</v>
      </c>
      <c r="BJ56" s="61"/>
      <c r="BK56" s="61"/>
      <c r="BL56" s="61"/>
      <c r="BM56" s="61">
        <v>100000</v>
      </c>
      <c r="BN56" s="4">
        <f t="shared" si="11"/>
        <v>100000</v>
      </c>
      <c r="BO56" s="61"/>
      <c r="BP56" s="61"/>
      <c r="BQ56" s="61"/>
      <c r="BR56" s="61">
        <v>100000</v>
      </c>
      <c r="BS56" s="16"/>
    </row>
    <row r="57" spans="1:71" x14ac:dyDescent="0.25">
      <c r="A57" s="136"/>
      <c r="B57" s="133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40"/>
      <c r="AD57" s="39"/>
      <c r="AE57" s="39"/>
      <c r="AF57" s="40"/>
      <c r="AG57" s="39"/>
      <c r="AH57" s="39"/>
      <c r="AI57" s="40"/>
      <c r="AJ57" s="142"/>
      <c r="AK57" s="9" t="s">
        <v>57</v>
      </c>
      <c r="AL57" s="9" t="s">
        <v>140</v>
      </c>
      <c r="AM57" s="9" t="s">
        <v>50</v>
      </c>
      <c r="AN57" s="9" t="s">
        <v>48</v>
      </c>
      <c r="AO57" s="4">
        <f t="shared" si="6"/>
        <v>0</v>
      </c>
      <c r="AP57" s="4">
        <f t="shared" si="7"/>
        <v>0</v>
      </c>
      <c r="AQ57" s="61"/>
      <c r="AR57" s="61"/>
      <c r="AS57" s="61"/>
      <c r="AT57" s="61"/>
      <c r="AU57" s="61"/>
      <c r="AV57" s="61"/>
      <c r="AW57" s="61"/>
      <c r="AX57" s="61"/>
      <c r="AY57" s="4">
        <f t="shared" si="15"/>
        <v>0</v>
      </c>
      <c r="AZ57" s="61"/>
      <c r="BA57" s="61"/>
      <c r="BB57" s="61"/>
      <c r="BC57" s="61"/>
      <c r="BD57" s="4">
        <f t="shared" si="9"/>
        <v>0</v>
      </c>
      <c r="BE57" s="61"/>
      <c r="BF57" s="61"/>
      <c r="BG57" s="61"/>
      <c r="BH57" s="61"/>
      <c r="BI57" s="4">
        <f t="shared" si="10"/>
        <v>0</v>
      </c>
      <c r="BJ57" s="61"/>
      <c r="BK57" s="61"/>
      <c r="BL57" s="61"/>
      <c r="BM57" s="61"/>
      <c r="BN57" s="4">
        <f t="shared" si="11"/>
        <v>0</v>
      </c>
      <c r="BO57" s="61"/>
      <c r="BP57" s="61"/>
      <c r="BQ57" s="61"/>
      <c r="BR57" s="61"/>
      <c r="BS57" s="16"/>
    </row>
    <row r="58" spans="1:71" x14ac:dyDescent="0.25">
      <c r="A58" s="136"/>
      <c r="B58" s="133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40"/>
      <c r="AD58" s="39"/>
      <c r="AE58" s="39"/>
      <c r="AF58" s="40"/>
      <c r="AG58" s="39"/>
      <c r="AH58" s="39"/>
      <c r="AI58" s="40"/>
      <c r="AJ58" s="142"/>
      <c r="AK58" s="9" t="s">
        <v>57</v>
      </c>
      <c r="AL58" s="9" t="s">
        <v>140</v>
      </c>
      <c r="AM58" s="9" t="s">
        <v>66</v>
      </c>
      <c r="AN58" s="9" t="s">
        <v>48</v>
      </c>
      <c r="AO58" s="4">
        <f t="shared" si="6"/>
        <v>0</v>
      </c>
      <c r="AP58" s="4">
        <f t="shared" si="7"/>
        <v>0</v>
      </c>
      <c r="AQ58" s="61"/>
      <c r="AR58" s="61"/>
      <c r="AS58" s="61"/>
      <c r="AT58" s="61"/>
      <c r="AU58" s="61"/>
      <c r="AV58" s="61"/>
      <c r="AW58" s="61"/>
      <c r="AX58" s="61"/>
      <c r="AY58" s="4">
        <f t="shared" si="15"/>
        <v>0</v>
      </c>
      <c r="AZ58" s="61"/>
      <c r="BA58" s="61"/>
      <c r="BB58" s="61"/>
      <c r="BC58" s="61"/>
      <c r="BD58" s="4">
        <f t="shared" si="9"/>
        <v>0</v>
      </c>
      <c r="BE58" s="61"/>
      <c r="BF58" s="61"/>
      <c r="BG58" s="61"/>
      <c r="BH58" s="61"/>
      <c r="BI58" s="4">
        <f t="shared" si="10"/>
        <v>0</v>
      </c>
      <c r="BJ58" s="61"/>
      <c r="BK58" s="61"/>
      <c r="BL58" s="61"/>
      <c r="BM58" s="61"/>
      <c r="BN58" s="4">
        <f t="shared" si="11"/>
        <v>0</v>
      </c>
      <c r="BO58" s="61"/>
      <c r="BP58" s="61"/>
      <c r="BQ58" s="61"/>
      <c r="BR58" s="61"/>
      <c r="BS58" s="16"/>
    </row>
    <row r="59" spans="1:71" x14ac:dyDescent="0.25">
      <c r="A59" s="137"/>
      <c r="B59" s="134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40"/>
      <c r="AD59" s="39"/>
      <c r="AE59" s="39"/>
      <c r="AF59" s="40"/>
      <c r="AG59" s="39"/>
      <c r="AH59" s="39"/>
      <c r="AI59" s="40"/>
      <c r="AJ59" s="143"/>
      <c r="AK59" s="9" t="s">
        <v>57</v>
      </c>
      <c r="AL59" s="9" t="s">
        <v>140</v>
      </c>
      <c r="AM59" s="9" t="s">
        <v>69</v>
      </c>
      <c r="AN59" s="9" t="s">
        <v>48</v>
      </c>
      <c r="AO59" s="4">
        <f t="shared" si="6"/>
        <v>0</v>
      </c>
      <c r="AP59" s="4">
        <f t="shared" si="7"/>
        <v>0</v>
      </c>
      <c r="AQ59" s="61"/>
      <c r="AR59" s="61"/>
      <c r="AS59" s="61"/>
      <c r="AT59" s="61"/>
      <c r="AU59" s="61"/>
      <c r="AV59" s="61"/>
      <c r="AW59" s="61"/>
      <c r="AX59" s="61"/>
      <c r="AY59" s="4">
        <f t="shared" si="15"/>
        <v>50000</v>
      </c>
      <c r="AZ59" s="61"/>
      <c r="BA59" s="61"/>
      <c r="BB59" s="61"/>
      <c r="BC59" s="61">
        <v>50000</v>
      </c>
      <c r="BD59" s="4">
        <f t="shared" si="9"/>
        <v>0</v>
      </c>
      <c r="BE59" s="61"/>
      <c r="BF59" s="61"/>
      <c r="BG59" s="61"/>
      <c r="BH59" s="61"/>
      <c r="BI59" s="4">
        <f t="shared" si="10"/>
        <v>0</v>
      </c>
      <c r="BJ59" s="61"/>
      <c r="BK59" s="61"/>
      <c r="BL59" s="61"/>
      <c r="BM59" s="61"/>
      <c r="BN59" s="4">
        <f t="shared" si="11"/>
        <v>0</v>
      </c>
      <c r="BO59" s="61"/>
      <c r="BP59" s="61"/>
      <c r="BQ59" s="61"/>
      <c r="BR59" s="61"/>
      <c r="BS59" s="16"/>
    </row>
    <row r="60" spans="1:71" ht="21.75" customHeight="1" x14ac:dyDescent="0.25">
      <c r="A60" s="135" t="s">
        <v>141</v>
      </c>
      <c r="B60" s="132" t="s">
        <v>142</v>
      </c>
      <c r="C60" s="39" t="s">
        <v>41</v>
      </c>
      <c r="D60" s="39" t="s">
        <v>143</v>
      </c>
      <c r="E60" s="39" t="s">
        <v>42</v>
      </c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40"/>
      <c r="AD60" s="39"/>
      <c r="AE60" s="39"/>
      <c r="AF60" s="40"/>
      <c r="AG60" s="92" t="s">
        <v>407</v>
      </c>
      <c r="AH60" s="96"/>
      <c r="AI60" s="97" t="s">
        <v>410</v>
      </c>
      <c r="AJ60" s="141" t="s">
        <v>73</v>
      </c>
      <c r="AK60" s="9" t="s">
        <v>144</v>
      </c>
      <c r="AL60" s="9" t="s">
        <v>145</v>
      </c>
      <c r="AM60" s="9" t="s">
        <v>53</v>
      </c>
      <c r="AN60" s="9" t="s">
        <v>54</v>
      </c>
      <c r="AO60" s="4">
        <f t="shared" si="6"/>
        <v>0</v>
      </c>
      <c r="AP60" s="4">
        <f t="shared" si="7"/>
        <v>0</v>
      </c>
      <c r="AQ60" s="61"/>
      <c r="AR60" s="61"/>
      <c r="AS60" s="61"/>
      <c r="AT60" s="61"/>
      <c r="AU60" s="61"/>
      <c r="AV60" s="61"/>
      <c r="AW60" s="61"/>
      <c r="AX60" s="61"/>
      <c r="AY60" s="4">
        <f t="shared" si="15"/>
        <v>0</v>
      </c>
      <c r="AZ60" s="61"/>
      <c r="BA60" s="61"/>
      <c r="BB60" s="61"/>
      <c r="BC60" s="61"/>
      <c r="BD60" s="4">
        <f t="shared" si="9"/>
        <v>0</v>
      </c>
      <c r="BE60" s="61"/>
      <c r="BF60" s="61"/>
      <c r="BG60" s="61"/>
      <c r="BH60" s="61"/>
      <c r="BI60" s="4">
        <f t="shared" si="10"/>
        <v>0</v>
      </c>
      <c r="BJ60" s="61"/>
      <c r="BK60" s="61"/>
      <c r="BL60" s="61"/>
      <c r="BM60" s="61"/>
      <c r="BN60" s="4">
        <f t="shared" si="11"/>
        <v>0</v>
      </c>
      <c r="BO60" s="61"/>
      <c r="BP60" s="61"/>
      <c r="BQ60" s="61"/>
      <c r="BR60" s="61"/>
      <c r="BS60" s="16"/>
    </row>
    <row r="61" spans="1:71" x14ac:dyDescent="0.25">
      <c r="A61" s="136"/>
      <c r="B61" s="133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40"/>
      <c r="AD61" s="39"/>
      <c r="AE61" s="39"/>
      <c r="AF61" s="40"/>
      <c r="AG61" s="39"/>
      <c r="AH61" s="39"/>
      <c r="AI61" s="40"/>
      <c r="AJ61" s="142"/>
      <c r="AK61" s="9" t="s">
        <v>144</v>
      </c>
      <c r="AL61" s="9" t="s">
        <v>146</v>
      </c>
      <c r="AM61" s="9" t="s">
        <v>53</v>
      </c>
      <c r="AN61" s="9" t="s">
        <v>54</v>
      </c>
      <c r="AO61" s="4">
        <f t="shared" si="6"/>
        <v>71224.44</v>
      </c>
      <c r="AP61" s="4">
        <f t="shared" si="7"/>
        <v>71224.44</v>
      </c>
      <c r="AQ61" s="61"/>
      <c r="AR61" s="61"/>
      <c r="AS61" s="61"/>
      <c r="AT61" s="61"/>
      <c r="AU61" s="61"/>
      <c r="AV61" s="61"/>
      <c r="AW61" s="61">
        <v>71224.44</v>
      </c>
      <c r="AX61" s="61">
        <v>71224.44</v>
      </c>
      <c r="AY61" s="4">
        <f t="shared" si="15"/>
        <v>100000</v>
      </c>
      <c r="AZ61" s="61"/>
      <c r="BA61" s="61"/>
      <c r="BB61" s="61"/>
      <c r="BC61" s="61">
        <v>100000</v>
      </c>
      <c r="BD61" s="4">
        <f t="shared" si="9"/>
        <v>90000</v>
      </c>
      <c r="BE61" s="61"/>
      <c r="BF61" s="61"/>
      <c r="BG61" s="61"/>
      <c r="BH61" s="61">
        <v>90000</v>
      </c>
      <c r="BI61" s="4">
        <f t="shared" si="10"/>
        <v>90000</v>
      </c>
      <c r="BJ61" s="61"/>
      <c r="BK61" s="61"/>
      <c r="BL61" s="61"/>
      <c r="BM61" s="61">
        <v>90000</v>
      </c>
      <c r="BN61" s="4">
        <f t="shared" si="11"/>
        <v>90000</v>
      </c>
      <c r="BO61" s="61"/>
      <c r="BP61" s="61"/>
      <c r="BQ61" s="61"/>
      <c r="BR61" s="61">
        <v>90000</v>
      </c>
      <c r="BS61" s="16"/>
    </row>
    <row r="62" spans="1:71" x14ac:dyDescent="0.25">
      <c r="A62" s="136"/>
      <c r="B62" s="133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40"/>
      <c r="AD62" s="39"/>
      <c r="AE62" s="39"/>
      <c r="AF62" s="40"/>
      <c r="AG62" s="39"/>
      <c r="AH62" s="39"/>
      <c r="AI62" s="40"/>
      <c r="AJ62" s="142"/>
      <c r="AK62" s="9" t="s">
        <v>144</v>
      </c>
      <c r="AL62" s="9" t="s">
        <v>384</v>
      </c>
      <c r="AM62" s="9" t="s">
        <v>385</v>
      </c>
      <c r="AN62" s="9" t="s">
        <v>303</v>
      </c>
      <c r="AO62" s="4">
        <f t="shared" si="6"/>
        <v>0</v>
      </c>
      <c r="AP62" s="4">
        <f t="shared" si="7"/>
        <v>0</v>
      </c>
      <c r="AQ62" s="61"/>
      <c r="AR62" s="61"/>
      <c r="AS62" s="61"/>
      <c r="AT62" s="61"/>
      <c r="AU62" s="61"/>
      <c r="AV62" s="61"/>
      <c r="AW62" s="61"/>
      <c r="AX62" s="61"/>
      <c r="AY62" s="4">
        <f t="shared" si="15"/>
        <v>0</v>
      </c>
      <c r="AZ62" s="61"/>
      <c r="BA62" s="61"/>
      <c r="BB62" s="61"/>
      <c r="BC62" s="61"/>
      <c r="BD62" s="4">
        <f t="shared" si="9"/>
        <v>0</v>
      </c>
      <c r="BE62" s="61"/>
      <c r="BF62" s="61"/>
      <c r="BG62" s="61"/>
      <c r="BH62" s="61"/>
      <c r="BI62" s="4">
        <f t="shared" si="10"/>
        <v>0</v>
      </c>
      <c r="BJ62" s="61"/>
      <c r="BK62" s="61"/>
      <c r="BL62" s="61"/>
      <c r="BM62" s="61"/>
      <c r="BN62" s="4">
        <f t="shared" si="11"/>
        <v>0</v>
      </c>
      <c r="BO62" s="61"/>
      <c r="BP62" s="61"/>
      <c r="BQ62" s="61"/>
      <c r="BR62" s="61"/>
      <c r="BS62" s="16"/>
    </row>
    <row r="63" spans="1:71" ht="48" customHeight="1" x14ac:dyDescent="0.25">
      <c r="A63" s="137"/>
      <c r="B63" s="134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40"/>
      <c r="AD63" s="39"/>
      <c r="AE63" s="39"/>
      <c r="AF63" s="40"/>
      <c r="AG63" s="39"/>
      <c r="AH63" s="39"/>
      <c r="AI63" s="40"/>
      <c r="AJ63" s="143"/>
      <c r="AK63" s="9" t="s">
        <v>144</v>
      </c>
      <c r="AL63" s="9" t="s">
        <v>387</v>
      </c>
      <c r="AM63" s="9" t="s">
        <v>385</v>
      </c>
      <c r="AN63" s="9" t="s">
        <v>303</v>
      </c>
      <c r="AO63" s="4">
        <f t="shared" si="6"/>
        <v>0</v>
      </c>
      <c r="AP63" s="4">
        <f t="shared" si="7"/>
        <v>0</v>
      </c>
      <c r="AQ63" s="61"/>
      <c r="AR63" s="61"/>
      <c r="AS63" s="61"/>
      <c r="AT63" s="61"/>
      <c r="AU63" s="61"/>
      <c r="AV63" s="61"/>
      <c r="AW63" s="61"/>
      <c r="AX63" s="61"/>
      <c r="AY63" s="4">
        <f t="shared" si="15"/>
        <v>0</v>
      </c>
      <c r="AZ63" s="61"/>
      <c r="BA63" s="61"/>
      <c r="BB63" s="61"/>
      <c r="BC63" s="61"/>
      <c r="BD63" s="4">
        <f t="shared" si="9"/>
        <v>0</v>
      </c>
      <c r="BE63" s="61"/>
      <c r="BF63" s="61"/>
      <c r="BG63" s="61"/>
      <c r="BH63" s="61"/>
      <c r="BI63" s="4">
        <f t="shared" si="10"/>
        <v>1242500</v>
      </c>
      <c r="BJ63" s="61"/>
      <c r="BK63" s="61">
        <v>1242500</v>
      </c>
      <c r="BL63" s="61"/>
      <c r="BM63" s="61"/>
      <c r="BN63" s="4">
        <f t="shared" si="11"/>
        <v>0</v>
      </c>
      <c r="BO63" s="61"/>
      <c r="BP63" s="61"/>
      <c r="BQ63" s="61"/>
      <c r="BR63" s="61"/>
      <c r="BS63" s="16"/>
    </row>
    <row r="64" spans="1:71" ht="17.25" customHeight="1" x14ac:dyDescent="0.25">
      <c r="A64" s="138" t="s">
        <v>147</v>
      </c>
      <c r="B64" s="131" t="s">
        <v>148</v>
      </c>
      <c r="C64" s="39" t="s">
        <v>41</v>
      </c>
      <c r="D64" s="39" t="s">
        <v>149</v>
      </c>
      <c r="E64" s="39" t="s">
        <v>42</v>
      </c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40"/>
      <c r="AD64" s="39"/>
      <c r="AE64" s="39"/>
      <c r="AF64" s="40"/>
      <c r="AG64" s="92" t="s">
        <v>407</v>
      </c>
      <c r="AH64" s="96"/>
      <c r="AI64" s="97" t="s">
        <v>410</v>
      </c>
      <c r="AJ64" s="140" t="s">
        <v>65</v>
      </c>
      <c r="AK64" s="9" t="s">
        <v>85</v>
      </c>
      <c r="AL64" s="9" t="s">
        <v>150</v>
      </c>
      <c r="AM64" s="9" t="s">
        <v>60</v>
      </c>
      <c r="AN64" s="9" t="s">
        <v>61</v>
      </c>
      <c r="AO64" s="4">
        <f t="shared" si="6"/>
        <v>0</v>
      </c>
      <c r="AP64" s="4">
        <f t="shared" si="7"/>
        <v>0</v>
      </c>
      <c r="AQ64" s="61"/>
      <c r="AR64" s="61"/>
      <c r="AS64" s="61"/>
      <c r="AT64" s="61"/>
      <c r="AU64" s="61"/>
      <c r="AV64" s="61"/>
      <c r="AW64" s="61"/>
      <c r="AX64" s="61"/>
      <c r="AY64" s="4">
        <f t="shared" si="15"/>
        <v>0</v>
      </c>
      <c r="AZ64" s="61"/>
      <c r="BA64" s="61"/>
      <c r="BB64" s="61"/>
      <c r="BC64" s="61"/>
      <c r="BD64" s="4">
        <f t="shared" si="9"/>
        <v>0</v>
      </c>
      <c r="BE64" s="61"/>
      <c r="BF64" s="61"/>
      <c r="BG64" s="61"/>
      <c r="BH64" s="61"/>
      <c r="BI64" s="4">
        <f t="shared" si="10"/>
        <v>0</v>
      </c>
      <c r="BJ64" s="61"/>
      <c r="BK64" s="61"/>
      <c r="BL64" s="61"/>
      <c r="BM64" s="61"/>
      <c r="BN64" s="4">
        <f t="shared" si="11"/>
        <v>0</v>
      </c>
      <c r="BO64" s="61"/>
      <c r="BP64" s="61"/>
      <c r="BQ64" s="61"/>
      <c r="BR64" s="61"/>
      <c r="BS64" s="16"/>
    </row>
    <row r="65" spans="1:71" ht="19.5" customHeight="1" x14ac:dyDescent="0.25">
      <c r="A65" s="138"/>
      <c r="B65" s="131"/>
      <c r="C65" s="39" t="s">
        <v>41</v>
      </c>
      <c r="D65" s="39" t="s">
        <v>149</v>
      </c>
      <c r="E65" s="39" t="s">
        <v>42</v>
      </c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40"/>
      <c r="AD65" s="39"/>
      <c r="AE65" s="39"/>
      <c r="AF65" s="40"/>
      <c r="AG65" s="92" t="s">
        <v>407</v>
      </c>
      <c r="AH65" s="96"/>
      <c r="AI65" s="97" t="s">
        <v>410</v>
      </c>
      <c r="AJ65" s="140"/>
      <c r="AK65" s="9" t="s">
        <v>85</v>
      </c>
      <c r="AL65" s="9" t="s">
        <v>150</v>
      </c>
      <c r="AM65" s="9" t="s">
        <v>60</v>
      </c>
      <c r="AN65" s="9" t="s">
        <v>61</v>
      </c>
      <c r="AO65" s="4">
        <f t="shared" si="6"/>
        <v>0</v>
      </c>
      <c r="AP65" s="4">
        <f>AR65+AT65+AV65+AX65</f>
        <v>0</v>
      </c>
      <c r="AQ65" s="61"/>
      <c r="AR65" s="61"/>
      <c r="AS65" s="61"/>
      <c r="AT65" s="61"/>
      <c r="AU65" s="61"/>
      <c r="AV65" s="61"/>
      <c r="AW65" s="61"/>
      <c r="AX65" s="61"/>
      <c r="AY65" s="4">
        <f>AZ65+BA65+BB65+BC65</f>
        <v>0</v>
      </c>
      <c r="AZ65" s="61"/>
      <c r="BA65" s="61"/>
      <c r="BB65" s="61"/>
      <c r="BC65" s="61"/>
      <c r="BD65" s="4">
        <f>BE65+BF65+BG65+BH65</f>
        <v>0</v>
      </c>
      <c r="BE65" s="61"/>
      <c r="BF65" s="61"/>
      <c r="BG65" s="61"/>
      <c r="BH65" s="61"/>
      <c r="BI65" s="4">
        <f>BJ65+BK65+BL65+BM65</f>
        <v>0</v>
      </c>
      <c r="BJ65" s="61"/>
      <c r="BK65" s="61"/>
      <c r="BL65" s="61"/>
      <c r="BM65" s="61"/>
      <c r="BN65" s="4">
        <f>BO65+BP65+BQ65+BR65</f>
        <v>0</v>
      </c>
      <c r="BO65" s="61"/>
      <c r="BP65" s="61"/>
      <c r="BQ65" s="61"/>
      <c r="BR65" s="61"/>
      <c r="BS65" s="16"/>
    </row>
    <row r="66" spans="1:71" x14ac:dyDescent="0.25">
      <c r="A66" s="138"/>
      <c r="B66" s="131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40"/>
      <c r="AD66" s="39"/>
      <c r="AE66" s="39"/>
      <c r="AF66" s="40"/>
      <c r="AG66" s="39"/>
      <c r="AH66" s="39"/>
      <c r="AI66" s="40"/>
      <c r="AJ66" s="140"/>
      <c r="AK66" s="9" t="s">
        <v>85</v>
      </c>
      <c r="AL66" s="9" t="s">
        <v>150</v>
      </c>
      <c r="AM66" s="9" t="s">
        <v>62</v>
      </c>
      <c r="AN66" s="9" t="s">
        <v>61</v>
      </c>
      <c r="AO66" s="4">
        <f t="shared" si="6"/>
        <v>0</v>
      </c>
      <c r="AP66" s="4">
        <f t="shared" si="7"/>
        <v>0</v>
      </c>
      <c r="AQ66" s="61"/>
      <c r="AR66" s="61"/>
      <c r="AS66" s="61"/>
      <c r="AT66" s="61"/>
      <c r="AU66" s="61"/>
      <c r="AV66" s="61"/>
      <c r="AW66" s="61"/>
      <c r="AX66" s="61"/>
      <c r="AY66" s="4">
        <f t="shared" si="15"/>
        <v>0</v>
      </c>
      <c r="AZ66" s="61"/>
      <c r="BA66" s="61"/>
      <c r="BB66" s="61"/>
      <c r="BC66" s="61"/>
      <c r="BD66" s="4">
        <f t="shared" si="9"/>
        <v>0</v>
      </c>
      <c r="BE66" s="61"/>
      <c r="BF66" s="61"/>
      <c r="BG66" s="61"/>
      <c r="BH66" s="61"/>
      <c r="BI66" s="4">
        <f t="shared" si="10"/>
        <v>0</v>
      </c>
      <c r="BJ66" s="61"/>
      <c r="BK66" s="61"/>
      <c r="BL66" s="61"/>
      <c r="BM66" s="61"/>
      <c r="BN66" s="4">
        <f t="shared" si="11"/>
        <v>0</v>
      </c>
      <c r="BO66" s="61"/>
      <c r="BP66" s="61"/>
      <c r="BQ66" s="61"/>
      <c r="BR66" s="61"/>
      <c r="BS66" s="16"/>
    </row>
    <row r="67" spans="1:71" x14ac:dyDescent="0.25">
      <c r="A67" s="138"/>
      <c r="B67" s="131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40"/>
      <c r="AD67" s="39"/>
      <c r="AE67" s="39"/>
      <c r="AF67" s="40"/>
      <c r="AG67" s="39"/>
      <c r="AH67" s="39"/>
      <c r="AI67" s="40"/>
      <c r="AJ67" s="140"/>
      <c r="AK67" s="9" t="s">
        <v>85</v>
      </c>
      <c r="AL67" s="9" t="s">
        <v>150</v>
      </c>
      <c r="AM67" s="9" t="s">
        <v>63</v>
      </c>
      <c r="AN67" s="9" t="s">
        <v>61</v>
      </c>
      <c r="AO67" s="4">
        <f t="shared" si="6"/>
        <v>0</v>
      </c>
      <c r="AP67" s="4">
        <f t="shared" si="7"/>
        <v>0</v>
      </c>
      <c r="AQ67" s="61"/>
      <c r="AR67" s="61"/>
      <c r="AS67" s="61"/>
      <c r="AT67" s="61"/>
      <c r="AU67" s="61"/>
      <c r="AV67" s="61"/>
      <c r="AW67" s="61"/>
      <c r="AX67" s="61"/>
      <c r="AY67" s="4">
        <f t="shared" si="15"/>
        <v>0</v>
      </c>
      <c r="AZ67" s="61"/>
      <c r="BA67" s="61"/>
      <c r="BB67" s="61"/>
      <c r="BC67" s="61"/>
      <c r="BD67" s="4">
        <f t="shared" si="9"/>
        <v>0</v>
      </c>
      <c r="BE67" s="61"/>
      <c r="BF67" s="61"/>
      <c r="BG67" s="61"/>
      <c r="BH67" s="61"/>
      <c r="BI67" s="4">
        <f t="shared" si="10"/>
        <v>0</v>
      </c>
      <c r="BJ67" s="61"/>
      <c r="BK67" s="61"/>
      <c r="BL67" s="61"/>
      <c r="BM67" s="61"/>
      <c r="BN67" s="4">
        <f t="shared" si="11"/>
        <v>0</v>
      </c>
      <c r="BO67" s="61"/>
      <c r="BP67" s="61"/>
      <c r="BQ67" s="61"/>
      <c r="BR67" s="61"/>
      <c r="BS67" s="16"/>
    </row>
    <row r="68" spans="1:71" x14ac:dyDescent="0.25">
      <c r="A68" s="138"/>
      <c r="B68" s="131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40"/>
      <c r="AD68" s="39"/>
      <c r="AE68" s="39"/>
      <c r="AF68" s="40"/>
      <c r="AG68" s="39"/>
      <c r="AH68" s="39"/>
      <c r="AI68" s="40"/>
      <c r="AJ68" s="140"/>
      <c r="AK68" s="9" t="s">
        <v>85</v>
      </c>
      <c r="AL68" s="9" t="s">
        <v>150</v>
      </c>
      <c r="AM68" s="9" t="s">
        <v>64</v>
      </c>
      <c r="AN68" s="9" t="s">
        <v>54</v>
      </c>
      <c r="AO68" s="4">
        <f t="shared" si="6"/>
        <v>81144.83</v>
      </c>
      <c r="AP68" s="4">
        <f t="shared" si="7"/>
        <v>81144.83</v>
      </c>
      <c r="AQ68" s="61"/>
      <c r="AR68" s="61"/>
      <c r="AS68" s="61"/>
      <c r="AT68" s="61"/>
      <c r="AU68" s="61"/>
      <c r="AV68" s="61"/>
      <c r="AW68" s="61">
        <v>81144.83</v>
      </c>
      <c r="AX68" s="61">
        <v>81144.83</v>
      </c>
      <c r="AY68" s="4">
        <f t="shared" si="15"/>
        <v>72000</v>
      </c>
      <c r="AZ68" s="61"/>
      <c r="BA68" s="61"/>
      <c r="BB68" s="61"/>
      <c r="BC68" s="61">
        <v>72000</v>
      </c>
      <c r="BD68" s="4">
        <f t="shared" si="9"/>
        <v>75000</v>
      </c>
      <c r="BE68" s="61"/>
      <c r="BF68" s="61"/>
      <c r="BG68" s="61"/>
      <c r="BH68" s="61">
        <v>75000</v>
      </c>
      <c r="BI68" s="4">
        <f t="shared" si="10"/>
        <v>78000</v>
      </c>
      <c r="BJ68" s="61"/>
      <c r="BK68" s="61"/>
      <c r="BL68" s="61"/>
      <c r="BM68" s="61">
        <v>78000</v>
      </c>
      <c r="BN68" s="4">
        <f t="shared" si="11"/>
        <v>78000</v>
      </c>
      <c r="BO68" s="61"/>
      <c r="BP68" s="61"/>
      <c r="BQ68" s="61"/>
      <c r="BR68" s="61">
        <v>78000</v>
      </c>
      <c r="BS68" s="16"/>
    </row>
    <row r="69" spans="1:71" x14ac:dyDescent="0.25">
      <c r="A69" s="138"/>
      <c r="B69" s="131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40"/>
      <c r="AD69" s="39"/>
      <c r="AE69" s="39"/>
      <c r="AF69" s="40"/>
      <c r="AG69" s="39"/>
      <c r="AH69" s="39"/>
      <c r="AI69" s="40"/>
      <c r="AJ69" s="140"/>
      <c r="AK69" s="9" t="s">
        <v>85</v>
      </c>
      <c r="AL69" s="9" t="s">
        <v>150</v>
      </c>
      <c r="AM69" s="9" t="s">
        <v>53</v>
      </c>
      <c r="AN69" s="86">
        <v>290</v>
      </c>
      <c r="AO69" s="4">
        <f t="shared" si="6"/>
        <v>0</v>
      </c>
      <c r="AP69" s="4">
        <f t="shared" si="7"/>
        <v>0</v>
      </c>
      <c r="AQ69" s="61"/>
      <c r="AR69" s="61"/>
      <c r="AS69" s="61"/>
      <c r="AT69" s="61"/>
      <c r="AU69" s="61"/>
      <c r="AV69" s="61"/>
      <c r="AW69" s="61"/>
      <c r="AX69" s="61"/>
      <c r="AY69" s="4">
        <f t="shared" si="15"/>
        <v>0</v>
      </c>
      <c r="AZ69" s="61"/>
      <c r="BA69" s="61"/>
      <c r="BB69" s="61"/>
      <c r="BC69" s="61"/>
      <c r="BD69" s="4">
        <f t="shared" si="9"/>
        <v>0</v>
      </c>
      <c r="BE69" s="61"/>
      <c r="BF69" s="61"/>
      <c r="BG69" s="61"/>
      <c r="BH69" s="61"/>
      <c r="BI69" s="4">
        <f t="shared" si="10"/>
        <v>0</v>
      </c>
      <c r="BJ69" s="61"/>
      <c r="BK69" s="61"/>
      <c r="BL69" s="61"/>
      <c r="BM69" s="61"/>
      <c r="BN69" s="4">
        <f t="shared" si="11"/>
        <v>0</v>
      </c>
      <c r="BO69" s="61"/>
      <c r="BP69" s="61"/>
      <c r="BQ69" s="61"/>
      <c r="BR69" s="61"/>
      <c r="BS69" s="16"/>
    </row>
    <row r="70" spans="1:71" x14ac:dyDescent="0.25">
      <c r="A70" s="138"/>
      <c r="B70" s="131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40"/>
      <c r="AD70" s="39"/>
      <c r="AE70" s="39"/>
      <c r="AF70" s="40"/>
      <c r="AG70" s="39"/>
      <c r="AH70" s="39"/>
      <c r="AI70" s="40"/>
      <c r="AJ70" s="140"/>
      <c r="AK70" s="9" t="s">
        <v>85</v>
      </c>
      <c r="AL70" s="9" t="s">
        <v>150</v>
      </c>
      <c r="AM70" s="9" t="s">
        <v>53</v>
      </c>
      <c r="AN70" s="9" t="s">
        <v>54</v>
      </c>
      <c r="AO70" s="4">
        <f t="shared" si="6"/>
        <v>4158579.73</v>
      </c>
      <c r="AP70" s="4">
        <f t="shared" si="7"/>
        <v>4158579.73</v>
      </c>
      <c r="AQ70" s="61"/>
      <c r="AR70" s="61"/>
      <c r="AS70" s="61"/>
      <c r="AT70" s="61"/>
      <c r="AU70" s="61"/>
      <c r="AV70" s="61"/>
      <c r="AW70" s="61">
        <v>4158579.73</v>
      </c>
      <c r="AX70" s="61">
        <v>4158579.73</v>
      </c>
      <c r="AY70" s="4">
        <f t="shared" si="15"/>
        <v>2600000</v>
      </c>
      <c r="AZ70" s="61"/>
      <c r="BA70" s="61"/>
      <c r="BB70" s="61"/>
      <c r="BC70" s="61">
        <v>2600000</v>
      </c>
      <c r="BD70" s="4">
        <f t="shared" si="9"/>
        <v>3213100</v>
      </c>
      <c r="BE70" s="61"/>
      <c r="BF70" s="61"/>
      <c r="BG70" s="61"/>
      <c r="BH70" s="61">
        <v>3213100</v>
      </c>
      <c r="BI70" s="4">
        <f t="shared" si="10"/>
        <v>2673000</v>
      </c>
      <c r="BJ70" s="61"/>
      <c r="BK70" s="61"/>
      <c r="BL70" s="61"/>
      <c r="BM70" s="61">
        <v>2673000</v>
      </c>
      <c r="BN70" s="4">
        <f t="shared" si="11"/>
        <v>2673000</v>
      </c>
      <c r="BO70" s="61"/>
      <c r="BP70" s="61"/>
      <c r="BQ70" s="61"/>
      <c r="BR70" s="61">
        <v>2673000</v>
      </c>
      <c r="BS70" s="16"/>
    </row>
    <row r="71" spans="1:71" x14ac:dyDescent="0.25">
      <c r="A71" s="138"/>
      <c r="B71" s="131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40"/>
      <c r="AD71" s="39"/>
      <c r="AE71" s="39"/>
      <c r="AF71" s="40"/>
      <c r="AG71" s="39"/>
      <c r="AH71" s="39"/>
      <c r="AI71" s="40"/>
      <c r="AJ71" s="140"/>
      <c r="AK71" s="9" t="s">
        <v>85</v>
      </c>
      <c r="AL71" s="118" t="s">
        <v>424</v>
      </c>
      <c r="AM71" s="9" t="s">
        <v>53</v>
      </c>
      <c r="AN71" s="9" t="s">
        <v>303</v>
      </c>
      <c r="AO71" s="4"/>
      <c r="AP71" s="4"/>
      <c r="AQ71" s="61"/>
      <c r="AR71" s="61"/>
      <c r="AS71" s="61"/>
      <c r="AT71" s="61"/>
      <c r="AU71" s="61"/>
      <c r="AV71" s="61"/>
      <c r="AW71" s="61"/>
      <c r="AX71" s="61"/>
      <c r="AY71" s="4">
        <f t="shared" si="15"/>
        <v>0</v>
      </c>
      <c r="AZ71" s="61"/>
      <c r="BA71" s="61"/>
      <c r="BB71" s="61"/>
      <c r="BC71" s="61"/>
      <c r="BD71" s="4"/>
      <c r="BE71" s="61"/>
      <c r="BF71" s="61"/>
      <c r="BG71" s="61"/>
      <c r="BH71" s="61"/>
      <c r="BI71" s="4"/>
      <c r="BJ71" s="61"/>
      <c r="BK71" s="61"/>
      <c r="BL71" s="61"/>
      <c r="BM71" s="61"/>
      <c r="BN71" s="4"/>
      <c r="BO71" s="61"/>
      <c r="BP71" s="61"/>
      <c r="BQ71" s="61"/>
      <c r="BR71" s="61"/>
      <c r="BS71" s="16"/>
    </row>
    <row r="72" spans="1:71" x14ac:dyDescent="0.25">
      <c r="A72" s="138"/>
      <c r="B72" s="131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40"/>
      <c r="AD72" s="39"/>
      <c r="AE72" s="39"/>
      <c r="AF72" s="40"/>
      <c r="AG72" s="39"/>
      <c r="AH72" s="39"/>
      <c r="AI72" s="40"/>
      <c r="AJ72" s="140"/>
      <c r="AK72" s="9" t="s">
        <v>85</v>
      </c>
      <c r="AL72" s="118" t="s">
        <v>424</v>
      </c>
      <c r="AM72" s="9" t="s">
        <v>53</v>
      </c>
      <c r="AN72" s="9" t="s">
        <v>75</v>
      </c>
      <c r="AO72" s="4"/>
      <c r="AP72" s="4"/>
      <c r="AQ72" s="61"/>
      <c r="AR72" s="61"/>
      <c r="AS72" s="61"/>
      <c r="AT72" s="61"/>
      <c r="AU72" s="61"/>
      <c r="AV72" s="61"/>
      <c r="AW72" s="61"/>
      <c r="AX72" s="61"/>
      <c r="AY72" s="4">
        <f t="shared" si="15"/>
        <v>0</v>
      </c>
      <c r="AZ72" s="61"/>
      <c r="BA72" s="61"/>
      <c r="BB72" s="61"/>
      <c r="BC72" s="61"/>
      <c r="BD72" s="4"/>
      <c r="BE72" s="61"/>
      <c r="BF72" s="61"/>
      <c r="BG72" s="61"/>
      <c r="BH72" s="61"/>
      <c r="BI72" s="4"/>
      <c r="BJ72" s="61"/>
      <c r="BK72" s="61"/>
      <c r="BL72" s="61"/>
      <c r="BM72" s="61"/>
      <c r="BN72" s="4"/>
      <c r="BO72" s="61"/>
      <c r="BP72" s="61"/>
      <c r="BQ72" s="61"/>
      <c r="BR72" s="61"/>
      <c r="BS72" s="16"/>
    </row>
    <row r="73" spans="1:71" x14ac:dyDescent="0.25">
      <c r="A73" s="138"/>
      <c r="B73" s="131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40"/>
      <c r="AD73" s="39"/>
      <c r="AE73" s="39"/>
      <c r="AF73" s="40"/>
      <c r="AG73" s="39"/>
      <c r="AH73" s="39"/>
      <c r="AI73" s="40"/>
      <c r="AJ73" s="140"/>
      <c r="AK73" s="9" t="s">
        <v>85</v>
      </c>
      <c r="AL73" s="9" t="s">
        <v>150</v>
      </c>
      <c r="AM73" s="9" t="s">
        <v>53</v>
      </c>
      <c r="AN73" s="9" t="s">
        <v>303</v>
      </c>
      <c r="AO73" s="4">
        <f t="shared" ref="AO73:AO106" si="16">AQ73+AS73+AU73+AW73</f>
        <v>120115</v>
      </c>
      <c r="AP73" s="4">
        <f t="shared" si="7"/>
        <v>120115</v>
      </c>
      <c r="AQ73" s="61"/>
      <c r="AR73" s="61"/>
      <c r="AS73" s="61"/>
      <c r="AT73" s="61"/>
      <c r="AU73" s="61"/>
      <c r="AV73" s="61"/>
      <c r="AW73" s="61">
        <v>120115</v>
      </c>
      <c r="AX73" s="61">
        <v>120115</v>
      </c>
      <c r="AY73" s="4">
        <f t="shared" si="15"/>
        <v>0</v>
      </c>
      <c r="AZ73" s="61"/>
      <c r="BA73" s="61"/>
      <c r="BB73" s="61"/>
      <c r="BC73" s="61"/>
      <c r="BD73" s="4">
        <f t="shared" ref="BD73:BD130" si="17">BE73+BF73+BG73+BH73</f>
        <v>0</v>
      </c>
      <c r="BE73" s="61"/>
      <c r="BF73" s="61"/>
      <c r="BG73" s="61"/>
      <c r="BH73" s="61"/>
      <c r="BI73" s="4">
        <f t="shared" ref="BI73:BI108" si="18">BJ73+BK73+BL73+BM73</f>
        <v>0</v>
      </c>
      <c r="BJ73" s="61"/>
      <c r="BK73" s="61"/>
      <c r="BL73" s="61"/>
      <c r="BM73" s="61"/>
      <c r="BN73" s="4">
        <f t="shared" si="11"/>
        <v>0</v>
      </c>
      <c r="BO73" s="61"/>
      <c r="BP73" s="61"/>
      <c r="BQ73" s="61"/>
      <c r="BR73" s="61"/>
      <c r="BS73" s="16"/>
    </row>
    <row r="74" spans="1:71" x14ac:dyDescent="0.25">
      <c r="A74" s="138"/>
      <c r="B74" s="131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40"/>
      <c r="AD74" s="39"/>
      <c r="AE74" s="39"/>
      <c r="AF74" s="40"/>
      <c r="AG74" s="39"/>
      <c r="AH74" s="39"/>
      <c r="AI74" s="40"/>
      <c r="AJ74" s="140"/>
      <c r="AK74" s="9" t="s">
        <v>85</v>
      </c>
      <c r="AL74" s="9" t="s">
        <v>150</v>
      </c>
      <c r="AM74" s="9" t="s">
        <v>53</v>
      </c>
      <c r="AN74" s="9" t="s">
        <v>75</v>
      </c>
      <c r="AO74" s="4">
        <f t="shared" si="16"/>
        <v>129736.18</v>
      </c>
      <c r="AP74" s="4">
        <f t="shared" si="7"/>
        <v>129736.18</v>
      </c>
      <c r="AQ74" s="61"/>
      <c r="AR74" s="61"/>
      <c r="AS74" s="61"/>
      <c r="AT74" s="61"/>
      <c r="AU74" s="61"/>
      <c r="AV74" s="61"/>
      <c r="AW74" s="61">
        <v>129736.18</v>
      </c>
      <c r="AX74" s="61">
        <v>129736.18</v>
      </c>
      <c r="AY74" s="4">
        <f t="shared" si="15"/>
        <v>150000</v>
      </c>
      <c r="AZ74" s="61"/>
      <c r="BA74" s="61"/>
      <c r="BB74" s="61"/>
      <c r="BC74" s="61">
        <v>150000</v>
      </c>
      <c r="BD74" s="4">
        <f t="shared" si="17"/>
        <v>125000</v>
      </c>
      <c r="BE74" s="61"/>
      <c r="BF74" s="61"/>
      <c r="BG74" s="61"/>
      <c r="BH74" s="61">
        <v>125000</v>
      </c>
      <c r="BI74" s="4">
        <f t="shared" si="18"/>
        <v>125000</v>
      </c>
      <c r="BJ74" s="61"/>
      <c r="BK74" s="61"/>
      <c r="BL74" s="61"/>
      <c r="BM74" s="61">
        <v>125000</v>
      </c>
      <c r="BN74" s="4">
        <f t="shared" si="11"/>
        <v>125000</v>
      </c>
      <c r="BO74" s="61"/>
      <c r="BP74" s="61"/>
      <c r="BQ74" s="61"/>
      <c r="BR74" s="61">
        <v>125000</v>
      </c>
      <c r="BS74" s="16"/>
    </row>
    <row r="75" spans="1:71" x14ac:dyDescent="0.25">
      <c r="A75" s="138"/>
      <c r="B75" s="131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40"/>
      <c r="AD75" s="39"/>
      <c r="AE75" s="39"/>
      <c r="AF75" s="40"/>
      <c r="AG75" s="39"/>
      <c r="AH75" s="39"/>
      <c r="AI75" s="40"/>
      <c r="AJ75" s="140"/>
      <c r="AK75" s="9" t="s">
        <v>85</v>
      </c>
      <c r="AL75" s="9" t="s">
        <v>150</v>
      </c>
      <c r="AM75" s="86">
        <v>247</v>
      </c>
      <c r="AN75" s="9" t="s">
        <v>54</v>
      </c>
      <c r="AO75" s="4">
        <f t="shared" si="16"/>
        <v>0</v>
      </c>
      <c r="AP75" s="4">
        <f>AR75+AT75+AV75+AX75</f>
        <v>0</v>
      </c>
      <c r="AQ75" s="61"/>
      <c r="AR75" s="61"/>
      <c r="AS75" s="61"/>
      <c r="AT75" s="61"/>
      <c r="AU75" s="61"/>
      <c r="AV75" s="61"/>
      <c r="AW75" s="61"/>
      <c r="AX75" s="61"/>
      <c r="AY75" s="4">
        <f>AZ75+BA75+BB75+BC75</f>
        <v>1200000</v>
      </c>
      <c r="AZ75" s="61"/>
      <c r="BA75" s="61"/>
      <c r="BB75" s="61"/>
      <c r="BC75" s="61">
        <v>1200000</v>
      </c>
      <c r="BD75" s="4">
        <f t="shared" si="17"/>
        <v>1811000</v>
      </c>
      <c r="BE75" s="61"/>
      <c r="BF75" s="61"/>
      <c r="BG75" s="61"/>
      <c r="BH75" s="61">
        <v>1811000</v>
      </c>
      <c r="BI75" s="4">
        <f t="shared" si="18"/>
        <v>1885000</v>
      </c>
      <c r="BJ75" s="61"/>
      <c r="BK75" s="61"/>
      <c r="BL75" s="61"/>
      <c r="BM75" s="61">
        <v>1885000</v>
      </c>
      <c r="BN75" s="4">
        <f>BO75+BP75+BQ75+BR75</f>
        <v>1885000</v>
      </c>
      <c r="BO75" s="61"/>
      <c r="BP75" s="61"/>
      <c r="BQ75" s="61"/>
      <c r="BR75" s="61">
        <v>1885000</v>
      </c>
      <c r="BS75" s="16"/>
    </row>
    <row r="76" spans="1:71" x14ac:dyDescent="0.25">
      <c r="A76" s="138"/>
      <c r="B76" s="131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40"/>
      <c r="AD76" s="39"/>
      <c r="AE76" s="39"/>
      <c r="AF76" s="40"/>
      <c r="AG76" s="39"/>
      <c r="AH76" s="39"/>
      <c r="AI76" s="40"/>
      <c r="AJ76" s="140"/>
      <c r="AK76" s="9" t="s">
        <v>85</v>
      </c>
      <c r="AL76" s="9" t="s">
        <v>150</v>
      </c>
      <c r="AM76" s="89" t="s">
        <v>80</v>
      </c>
      <c r="AN76" s="89" t="s">
        <v>396</v>
      </c>
      <c r="AO76" s="4">
        <f t="shared" si="16"/>
        <v>0</v>
      </c>
      <c r="AP76" s="4">
        <f>AR76+AT76+AV76+AX76</f>
        <v>0</v>
      </c>
      <c r="AQ76" s="61"/>
      <c r="AR76" s="61"/>
      <c r="AS76" s="61"/>
      <c r="AT76" s="61"/>
      <c r="AU76" s="61"/>
      <c r="AV76" s="61"/>
      <c r="AW76" s="61"/>
      <c r="AX76" s="61"/>
      <c r="AY76" s="4">
        <f t="shared" si="15"/>
        <v>0</v>
      </c>
      <c r="AZ76" s="61"/>
      <c r="BA76" s="61"/>
      <c r="BB76" s="61"/>
      <c r="BC76" s="61"/>
      <c r="BD76" s="4">
        <f t="shared" si="17"/>
        <v>0</v>
      </c>
      <c r="BE76" s="61"/>
      <c r="BF76" s="61"/>
      <c r="BG76" s="61"/>
      <c r="BH76" s="61"/>
      <c r="BI76" s="4">
        <f t="shared" si="18"/>
        <v>0</v>
      </c>
      <c r="BJ76" s="61"/>
      <c r="BK76" s="61"/>
      <c r="BL76" s="61"/>
      <c r="BM76" s="61"/>
      <c r="BN76" s="4">
        <f>BO76+BP76+BQ76+BR76</f>
        <v>0</v>
      </c>
      <c r="BO76" s="61"/>
      <c r="BP76" s="61"/>
      <c r="BQ76" s="61"/>
      <c r="BR76" s="61"/>
      <c r="BS76" s="16"/>
    </row>
    <row r="77" spans="1:71" x14ac:dyDescent="0.25">
      <c r="A77" s="138"/>
      <c r="B77" s="131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40"/>
      <c r="AD77" s="39"/>
      <c r="AE77" s="39"/>
      <c r="AF77" s="40"/>
      <c r="AG77" s="39"/>
      <c r="AH77" s="39"/>
      <c r="AI77" s="40"/>
      <c r="AJ77" s="140"/>
      <c r="AK77" s="9" t="s">
        <v>85</v>
      </c>
      <c r="AL77" s="9" t="s">
        <v>150</v>
      </c>
      <c r="AM77" s="9" t="s">
        <v>68</v>
      </c>
      <c r="AN77" s="9" t="s">
        <v>48</v>
      </c>
      <c r="AO77" s="4">
        <f t="shared" si="16"/>
        <v>0</v>
      </c>
      <c r="AP77" s="4">
        <f t="shared" si="7"/>
        <v>0</v>
      </c>
      <c r="AQ77" s="61"/>
      <c r="AR77" s="61"/>
      <c r="AS77" s="61"/>
      <c r="AT77" s="61"/>
      <c r="AU77" s="61"/>
      <c r="AV77" s="61"/>
      <c r="AW77" s="61"/>
      <c r="AX77" s="61"/>
      <c r="AY77" s="4">
        <f t="shared" si="15"/>
        <v>0</v>
      </c>
      <c r="AZ77" s="61"/>
      <c r="BA77" s="61"/>
      <c r="BB77" s="61"/>
      <c r="BC77" s="61"/>
      <c r="BD77" s="4">
        <f t="shared" si="17"/>
        <v>0</v>
      </c>
      <c r="BE77" s="61"/>
      <c r="BF77" s="61"/>
      <c r="BG77" s="61"/>
      <c r="BH77" s="61">
        <v>0</v>
      </c>
      <c r="BI77" s="4">
        <f t="shared" si="18"/>
        <v>0</v>
      </c>
      <c r="BJ77" s="61"/>
      <c r="BK77" s="61"/>
      <c r="BL77" s="61"/>
      <c r="BM77" s="61">
        <v>0</v>
      </c>
      <c r="BN77" s="4">
        <f t="shared" si="11"/>
        <v>0</v>
      </c>
      <c r="BO77" s="61"/>
      <c r="BP77" s="61"/>
      <c r="BQ77" s="61"/>
      <c r="BR77" s="61">
        <v>0</v>
      </c>
      <c r="BS77" s="16"/>
    </row>
    <row r="78" spans="1:71" x14ac:dyDescent="0.25">
      <c r="A78" s="138"/>
      <c r="B78" s="131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40"/>
      <c r="AD78" s="39"/>
      <c r="AE78" s="39"/>
      <c r="AF78" s="40"/>
      <c r="AG78" s="39"/>
      <c r="AH78" s="39"/>
      <c r="AI78" s="40"/>
      <c r="AJ78" s="140"/>
      <c r="AK78" s="9" t="s">
        <v>85</v>
      </c>
      <c r="AL78" s="9" t="s">
        <v>150</v>
      </c>
      <c r="AM78" s="86">
        <v>852</v>
      </c>
      <c r="AN78" s="9" t="s">
        <v>48</v>
      </c>
      <c r="AO78" s="4">
        <f t="shared" si="16"/>
        <v>0</v>
      </c>
      <c r="AP78" s="4">
        <f>AR78+AT78+AV78+AX78</f>
        <v>0</v>
      </c>
      <c r="AQ78" s="61"/>
      <c r="AR78" s="61"/>
      <c r="AS78" s="61"/>
      <c r="AT78" s="61"/>
      <c r="AU78" s="61"/>
      <c r="AV78" s="61"/>
      <c r="AW78" s="61"/>
      <c r="AX78" s="61"/>
      <c r="AY78" s="4">
        <f t="shared" si="15"/>
        <v>0</v>
      </c>
      <c r="AZ78" s="61"/>
      <c r="BA78" s="61"/>
      <c r="BB78" s="61"/>
      <c r="BC78" s="61"/>
      <c r="BD78" s="4">
        <f t="shared" si="17"/>
        <v>0</v>
      </c>
      <c r="BE78" s="61"/>
      <c r="BF78" s="61"/>
      <c r="BG78" s="61"/>
      <c r="BH78" s="61"/>
      <c r="BI78" s="4">
        <f t="shared" si="18"/>
        <v>0</v>
      </c>
      <c r="BJ78" s="61"/>
      <c r="BK78" s="61"/>
      <c r="BL78" s="61"/>
      <c r="BM78" s="61"/>
      <c r="BN78" s="4">
        <f>BO78+BP78+BQ78+BR78</f>
        <v>0</v>
      </c>
      <c r="BO78" s="61"/>
      <c r="BP78" s="61"/>
      <c r="BQ78" s="61"/>
      <c r="BR78" s="61"/>
      <c r="BS78" s="16"/>
    </row>
    <row r="79" spans="1:71" x14ac:dyDescent="0.25">
      <c r="A79" s="138"/>
      <c r="B79" s="131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40"/>
      <c r="AD79" s="39"/>
      <c r="AE79" s="39"/>
      <c r="AF79" s="40"/>
      <c r="AG79" s="39"/>
      <c r="AH79" s="39"/>
      <c r="AI79" s="40"/>
      <c r="AJ79" s="140"/>
      <c r="AK79" s="9" t="s">
        <v>85</v>
      </c>
      <c r="AL79" s="9" t="s">
        <v>150</v>
      </c>
      <c r="AM79" s="9" t="s">
        <v>69</v>
      </c>
      <c r="AN79" s="9" t="s">
        <v>48</v>
      </c>
      <c r="AO79" s="4">
        <f t="shared" si="16"/>
        <v>35000</v>
      </c>
      <c r="AP79" s="4">
        <f t="shared" si="7"/>
        <v>35000</v>
      </c>
      <c r="AQ79" s="61"/>
      <c r="AR79" s="61"/>
      <c r="AS79" s="61"/>
      <c r="AT79" s="61"/>
      <c r="AU79" s="61"/>
      <c r="AV79" s="61"/>
      <c r="AW79" s="61">
        <v>35000</v>
      </c>
      <c r="AX79" s="61">
        <v>35000</v>
      </c>
      <c r="AY79" s="4">
        <f t="shared" si="15"/>
        <v>0</v>
      </c>
      <c r="AZ79" s="61"/>
      <c r="BA79" s="61"/>
      <c r="BB79" s="61"/>
      <c r="BC79" s="61"/>
      <c r="BD79" s="4">
        <f t="shared" si="17"/>
        <v>0</v>
      </c>
      <c r="BE79" s="61"/>
      <c r="BF79" s="61"/>
      <c r="BG79" s="61"/>
      <c r="BH79" s="61"/>
      <c r="BI79" s="4">
        <f t="shared" si="18"/>
        <v>0</v>
      </c>
      <c r="BJ79" s="61"/>
      <c r="BK79" s="61"/>
      <c r="BL79" s="61"/>
      <c r="BM79" s="61"/>
      <c r="BN79" s="4">
        <f t="shared" si="11"/>
        <v>0</v>
      </c>
      <c r="BO79" s="61"/>
      <c r="BP79" s="61"/>
      <c r="BQ79" s="61"/>
      <c r="BR79" s="61"/>
      <c r="BS79" s="16"/>
    </row>
    <row r="80" spans="1:71" ht="23.25" customHeight="1" x14ac:dyDescent="0.25">
      <c r="A80" s="135" t="s">
        <v>151</v>
      </c>
      <c r="B80" s="132" t="s">
        <v>152</v>
      </c>
      <c r="C80" s="39" t="s">
        <v>41</v>
      </c>
      <c r="D80" s="39" t="s">
        <v>153</v>
      </c>
      <c r="E80" s="39" t="s">
        <v>42</v>
      </c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40"/>
      <c r="AD80" s="39"/>
      <c r="AE80" s="39"/>
      <c r="AF80" s="40"/>
      <c r="AG80" s="92" t="s">
        <v>407</v>
      </c>
      <c r="AH80" s="96"/>
      <c r="AI80" s="97" t="s">
        <v>410</v>
      </c>
      <c r="AJ80" s="141" t="s">
        <v>71</v>
      </c>
      <c r="AK80" s="9" t="s">
        <v>86</v>
      </c>
      <c r="AL80" s="9" t="s">
        <v>154</v>
      </c>
      <c r="AM80" s="9" t="s">
        <v>53</v>
      </c>
      <c r="AN80" s="9" t="s">
        <v>303</v>
      </c>
      <c r="AO80" s="4">
        <f t="shared" si="16"/>
        <v>0</v>
      </c>
      <c r="AP80" s="4">
        <f t="shared" si="7"/>
        <v>0</v>
      </c>
      <c r="AQ80" s="61"/>
      <c r="AR80" s="61"/>
      <c r="AS80" s="61"/>
      <c r="AT80" s="61"/>
      <c r="AU80" s="61"/>
      <c r="AV80" s="61"/>
      <c r="AW80" s="61"/>
      <c r="AX80" s="61"/>
      <c r="AY80" s="4">
        <f t="shared" si="15"/>
        <v>64400</v>
      </c>
      <c r="AZ80" s="61"/>
      <c r="BA80" s="61"/>
      <c r="BB80" s="61"/>
      <c r="BC80" s="61">
        <v>64400</v>
      </c>
      <c r="BD80" s="4">
        <f t="shared" si="17"/>
        <v>0</v>
      </c>
      <c r="BE80" s="61"/>
      <c r="BF80" s="61"/>
      <c r="BG80" s="61"/>
      <c r="BH80" s="61"/>
      <c r="BI80" s="4">
        <f t="shared" si="18"/>
        <v>0</v>
      </c>
      <c r="BJ80" s="61"/>
      <c r="BK80" s="61"/>
      <c r="BL80" s="61"/>
      <c r="BM80" s="61"/>
      <c r="BN80" s="4">
        <f t="shared" si="11"/>
        <v>0</v>
      </c>
      <c r="BO80" s="61"/>
      <c r="BP80" s="61"/>
      <c r="BQ80" s="61"/>
      <c r="BR80" s="61"/>
      <c r="BS80" s="16"/>
    </row>
    <row r="81" spans="1:71" x14ac:dyDescent="0.25">
      <c r="A81" s="137"/>
      <c r="B81" s="134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40"/>
      <c r="AD81" s="39"/>
      <c r="AE81" s="39"/>
      <c r="AF81" s="40"/>
      <c r="AG81" s="41"/>
      <c r="AH81" s="41"/>
      <c r="AI81" s="42"/>
      <c r="AJ81" s="143"/>
      <c r="AK81" s="9" t="s">
        <v>86</v>
      </c>
      <c r="AL81" s="9" t="s">
        <v>154</v>
      </c>
      <c r="AM81" s="9" t="s">
        <v>53</v>
      </c>
      <c r="AN81" s="9" t="s">
        <v>75</v>
      </c>
      <c r="AO81" s="4">
        <f t="shared" si="16"/>
        <v>56760</v>
      </c>
      <c r="AP81" s="4">
        <f t="shared" si="7"/>
        <v>56760</v>
      </c>
      <c r="AQ81" s="61"/>
      <c r="AR81" s="61"/>
      <c r="AS81" s="61"/>
      <c r="AT81" s="61"/>
      <c r="AU81" s="61"/>
      <c r="AV81" s="61"/>
      <c r="AW81" s="61">
        <v>56760</v>
      </c>
      <c r="AX81" s="61">
        <v>56760</v>
      </c>
      <c r="AY81" s="4">
        <f t="shared" si="15"/>
        <v>9550</v>
      </c>
      <c r="AZ81" s="61"/>
      <c r="BA81" s="61"/>
      <c r="BB81" s="61"/>
      <c r="BC81" s="61">
        <v>9550</v>
      </c>
      <c r="BD81" s="4">
        <f t="shared" si="17"/>
        <v>100000</v>
      </c>
      <c r="BE81" s="61"/>
      <c r="BF81" s="61"/>
      <c r="BG81" s="61"/>
      <c r="BH81" s="61">
        <v>100000</v>
      </c>
      <c r="BI81" s="4">
        <f t="shared" si="18"/>
        <v>100000</v>
      </c>
      <c r="BJ81" s="61"/>
      <c r="BK81" s="61"/>
      <c r="BL81" s="61"/>
      <c r="BM81" s="61">
        <v>100000</v>
      </c>
      <c r="BN81" s="4">
        <f t="shared" si="11"/>
        <v>100000</v>
      </c>
      <c r="BO81" s="61"/>
      <c r="BP81" s="61"/>
      <c r="BQ81" s="61"/>
      <c r="BR81" s="61">
        <v>100000</v>
      </c>
      <c r="BS81" s="16"/>
    </row>
    <row r="82" spans="1:71" ht="18" customHeight="1" x14ac:dyDescent="0.25">
      <c r="A82" s="135" t="s">
        <v>155</v>
      </c>
      <c r="B82" s="132" t="s">
        <v>156</v>
      </c>
      <c r="C82" s="39" t="s">
        <v>41</v>
      </c>
      <c r="D82" s="39" t="s">
        <v>157</v>
      </c>
      <c r="E82" s="39" t="s">
        <v>42</v>
      </c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40"/>
      <c r="AD82" s="39"/>
      <c r="AE82" s="39"/>
      <c r="AF82" s="40"/>
      <c r="AG82" s="92" t="s">
        <v>407</v>
      </c>
      <c r="AH82" s="96"/>
      <c r="AI82" s="97" t="s">
        <v>410</v>
      </c>
      <c r="AJ82" s="141" t="s">
        <v>77</v>
      </c>
      <c r="AK82" s="9" t="s">
        <v>112</v>
      </c>
      <c r="AL82" s="9" t="s">
        <v>158</v>
      </c>
      <c r="AM82" s="9" t="s">
        <v>53</v>
      </c>
      <c r="AN82" s="9" t="s">
        <v>54</v>
      </c>
      <c r="AO82" s="4">
        <f t="shared" si="16"/>
        <v>193106.83</v>
      </c>
      <c r="AP82" s="4">
        <f t="shared" si="7"/>
        <v>193106.83</v>
      </c>
      <c r="AQ82" s="61"/>
      <c r="AR82" s="61"/>
      <c r="AS82" s="61"/>
      <c r="AT82" s="61"/>
      <c r="AU82" s="61"/>
      <c r="AV82" s="61"/>
      <c r="AW82" s="61">
        <v>193106.83</v>
      </c>
      <c r="AX82" s="61">
        <v>193106.83</v>
      </c>
      <c r="AY82" s="4">
        <f t="shared" si="15"/>
        <v>250000</v>
      </c>
      <c r="AZ82" s="61"/>
      <c r="BA82" s="61"/>
      <c r="BB82" s="61"/>
      <c r="BC82" s="61">
        <v>250000</v>
      </c>
      <c r="BD82" s="4">
        <f t="shared" si="17"/>
        <v>250000</v>
      </c>
      <c r="BE82" s="61"/>
      <c r="BF82" s="61"/>
      <c r="BG82" s="61"/>
      <c r="BH82" s="61">
        <v>250000</v>
      </c>
      <c r="BI82" s="4">
        <f t="shared" si="18"/>
        <v>250000</v>
      </c>
      <c r="BJ82" s="61"/>
      <c r="BK82" s="61"/>
      <c r="BL82" s="61"/>
      <c r="BM82" s="61">
        <v>250000</v>
      </c>
      <c r="BN82" s="4">
        <f t="shared" si="11"/>
        <v>250000</v>
      </c>
      <c r="BO82" s="61"/>
      <c r="BP82" s="61"/>
      <c r="BQ82" s="61"/>
      <c r="BR82" s="61">
        <v>250000</v>
      </c>
      <c r="BS82" s="16"/>
    </row>
    <row r="83" spans="1:71" x14ac:dyDescent="0.25">
      <c r="A83" s="136"/>
      <c r="B83" s="133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40"/>
      <c r="AD83" s="39"/>
      <c r="AE83" s="39"/>
      <c r="AF83" s="40"/>
      <c r="AG83" s="39"/>
      <c r="AH83" s="39"/>
      <c r="AI83" s="40"/>
      <c r="AJ83" s="142"/>
      <c r="AK83" s="9" t="s">
        <v>112</v>
      </c>
      <c r="AL83" s="9" t="s">
        <v>158</v>
      </c>
      <c r="AM83" s="9" t="s">
        <v>53</v>
      </c>
      <c r="AN83" s="9" t="s">
        <v>303</v>
      </c>
      <c r="AO83" s="4">
        <f t="shared" si="16"/>
        <v>0</v>
      </c>
      <c r="AP83" s="4">
        <f t="shared" si="7"/>
        <v>0</v>
      </c>
      <c r="AQ83" s="61"/>
      <c r="AR83" s="61"/>
      <c r="AS83" s="61"/>
      <c r="AT83" s="61"/>
      <c r="AU83" s="61"/>
      <c r="AV83" s="61"/>
      <c r="AW83" s="61"/>
      <c r="AX83" s="61"/>
      <c r="AY83" s="4">
        <f t="shared" si="15"/>
        <v>0</v>
      </c>
      <c r="AZ83" s="61"/>
      <c r="BA83" s="61"/>
      <c r="BB83" s="61"/>
      <c r="BC83" s="61"/>
      <c r="BD83" s="4">
        <f t="shared" si="17"/>
        <v>0</v>
      </c>
      <c r="BE83" s="61"/>
      <c r="BF83" s="61"/>
      <c r="BG83" s="61"/>
      <c r="BH83" s="61">
        <v>0</v>
      </c>
      <c r="BI83" s="4">
        <f t="shared" si="18"/>
        <v>0</v>
      </c>
      <c r="BJ83" s="61"/>
      <c r="BK83" s="61"/>
      <c r="BL83" s="61"/>
      <c r="BM83" s="61">
        <v>0</v>
      </c>
      <c r="BN83" s="4">
        <f t="shared" si="11"/>
        <v>0</v>
      </c>
      <c r="BO83" s="61"/>
      <c r="BP83" s="61"/>
      <c r="BQ83" s="61"/>
      <c r="BR83" s="61">
        <v>0</v>
      </c>
      <c r="BS83" s="16"/>
    </row>
    <row r="84" spans="1:71" x14ac:dyDescent="0.25">
      <c r="A84" s="136"/>
      <c r="B84" s="133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40"/>
      <c r="AD84" s="39"/>
      <c r="AE84" s="39"/>
      <c r="AF84" s="40"/>
      <c r="AG84" s="39"/>
      <c r="AH84" s="39"/>
      <c r="AI84" s="40"/>
      <c r="AJ84" s="142"/>
      <c r="AK84" s="9" t="s">
        <v>112</v>
      </c>
      <c r="AL84" s="9" t="s">
        <v>158</v>
      </c>
      <c r="AM84" s="9" t="s">
        <v>53</v>
      </c>
      <c r="AN84" s="9" t="s">
        <v>75</v>
      </c>
      <c r="AO84" s="4">
        <f t="shared" si="16"/>
        <v>39969.47</v>
      </c>
      <c r="AP84" s="4">
        <f t="shared" si="7"/>
        <v>39969.47</v>
      </c>
      <c r="AQ84" s="61"/>
      <c r="AR84" s="61"/>
      <c r="AS84" s="61"/>
      <c r="AT84" s="61"/>
      <c r="AU84" s="61"/>
      <c r="AV84" s="61"/>
      <c r="AW84" s="61">
        <v>39969.47</v>
      </c>
      <c r="AX84" s="61">
        <v>39969.47</v>
      </c>
      <c r="AY84" s="4">
        <f t="shared" si="15"/>
        <v>7510</v>
      </c>
      <c r="AZ84" s="61"/>
      <c r="BA84" s="61"/>
      <c r="BB84" s="61"/>
      <c r="BC84" s="61">
        <v>7510</v>
      </c>
      <c r="BD84" s="4">
        <f t="shared" si="17"/>
        <v>0</v>
      </c>
      <c r="BE84" s="61"/>
      <c r="BF84" s="61"/>
      <c r="BG84" s="61"/>
      <c r="BH84" s="61"/>
      <c r="BI84" s="4">
        <f t="shared" si="18"/>
        <v>0</v>
      </c>
      <c r="BJ84" s="61"/>
      <c r="BK84" s="61"/>
      <c r="BL84" s="61"/>
      <c r="BM84" s="61"/>
      <c r="BN84" s="4">
        <f t="shared" si="11"/>
        <v>0</v>
      </c>
      <c r="BO84" s="61"/>
      <c r="BP84" s="61"/>
      <c r="BQ84" s="61"/>
      <c r="BR84" s="61"/>
      <c r="BS84" s="16"/>
    </row>
    <row r="85" spans="1:71" x14ac:dyDescent="0.25">
      <c r="A85" s="136"/>
      <c r="B85" s="133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40"/>
      <c r="AD85" s="39"/>
      <c r="AE85" s="39"/>
      <c r="AF85" s="40"/>
      <c r="AG85" s="39"/>
      <c r="AH85" s="39"/>
      <c r="AI85" s="40"/>
      <c r="AJ85" s="142"/>
      <c r="AK85" s="9" t="s">
        <v>112</v>
      </c>
      <c r="AL85" s="9" t="s">
        <v>159</v>
      </c>
      <c r="AM85" s="9" t="s">
        <v>53</v>
      </c>
      <c r="AN85" s="9" t="s">
        <v>54</v>
      </c>
      <c r="AO85" s="4">
        <f t="shared" si="16"/>
        <v>0</v>
      </c>
      <c r="AP85" s="4">
        <f t="shared" si="7"/>
        <v>0</v>
      </c>
      <c r="AQ85" s="61"/>
      <c r="AR85" s="61"/>
      <c r="AS85" s="61"/>
      <c r="AT85" s="61"/>
      <c r="AU85" s="61"/>
      <c r="AV85" s="61"/>
      <c r="AW85" s="61"/>
      <c r="AX85" s="61"/>
      <c r="AY85" s="4">
        <f t="shared" si="15"/>
        <v>0</v>
      </c>
      <c r="AZ85" s="61"/>
      <c r="BA85" s="61"/>
      <c r="BB85" s="61"/>
      <c r="BC85" s="61"/>
      <c r="BD85" s="4">
        <f t="shared" si="17"/>
        <v>0</v>
      </c>
      <c r="BE85" s="61"/>
      <c r="BF85" s="61"/>
      <c r="BG85" s="61"/>
      <c r="BH85" s="61"/>
      <c r="BI85" s="4">
        <f t="shared" si="18"/>
        <v>0</v>
      </c>
      <c r="BJ85" s="61"/>
      <c r="BK85" s="61"/>
      <c r="BL85" s="61"/>
      <c r="BM85" s="61"/>
      <c r="BN85" s="4">
        <f t="shared" si="11"/>
        <v>0</v>
      </c>
      <c r="BO85" s="61"/>
      <c r="BP85" s="61"/>
      <c r="BQ85" s="61"/>
      <c r="BR85" s="61"/>
      <c r="BS85" s="16"/>
    </row>
    <row r="86" spans="1:71" x14ac:dyDescent="0.25">
      <c r="A86" s="136"/>
      <c r="B86" s="133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40"/>
      <c r="AD86" s="39"/>
      <c r="AE86" s="39"/>
      <c r="AF86" s="40"/>
      <c r="AG86" s="39"/>
      <c r="AH86" s="39"/>
      <c r="AI86" s="40"/>
      <c r="AJ86" s="142"/>
      <c r="AK86" s="9" t="s">
        <v>112</v>
      </c>
      <c r="AL86" s="9" t="s">
        <v>159</v>
      </c>
      <c r="AM86" s="9" t="s">
        <v>53</v>
      </c>
      <c r="AN86" s="9" t="s">
        <v>303</v>
      </c>
      <c r="AO86" s="4">
        <f t="shared" si="16"/>
        <v>0</v>
      </c>
      <c r="AP86" s="4">
        <f t="shared" si="7"/>
        <v>0</v>
      </c>
      <c r="AQ86" s="61"/>
      <c r="AR86" s="61"/>
      <c r="AS86" s="61"/>
      <c r="AT86" s="61"/>
      <c r="AU86" s="61"/>
      <c r="AV86" s="61"/>
      <c r="AW86" s="61"/>
      <c r="AX86" s="61"/>
      <c r="AY86" s="4">
        <f t="shared" si="15"/>
        <v>0</v>
      </c>
      <c r="AZ86" s="61"/>
      <c r="BA86" s="61"/>
      <c r="BB86" s="61"/>
      <c r="BC86" s="61"/>
      <c r="BD86" s="4">
        <f t="shared" si="17"/>
        <v>0</v>
      </c>
      <c r="BE86" s="61"/>
      <c r="BF86" s="61"/>
      <c r="BG86" s="61"/>
      <c r="BH86" s="61"/>
      <c r="BI86" s="4">
        <f t="shared" si="18"/>
        <v>0</v>
      </c>
      <c r="BJ86" s="61"/>
      <c r="BK86" s="61"/>
      <c r="BL86" s="61"/>
      <c r="BM86" s="61"/>
      <c r="BN86" s="4">
        <f t="shared" si="11"/>
        <v>0</v>
      </c>
      <c r="BO86" s="61"/>
      <c r="BP86" s="61"/>
      <c r="BQ86" s="61"/>
      <c r="BR86" s="61"/>
      <c r="BS86" s="16"/>
    </row>
    <row r="87" spans="1:71" x14ac:dyDescent="0.25">
      <c r="A87" s="137"/>
      <c r="B87" s="134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40"/>
      <c r="AD87" s="39"/>
      <c r="AE87" s="39"/>
      <c r="AF87" s="40"/>
      <c r="AG87" s="39"/>
      <c r="AH87" s="39"/>
      <c r="AI87" s="40"/>
      <c r="AJ87" s="143"/>
      <c r="AK87" s="9" t="s">
        <v>112</v>
      </c>
      <c r="AL87" s="9" t="s">
        <v>159</v>
      </c>
      <c r="AM87" s="9" t="s">
        <v>53</v>
      </c>
      <c r="AN87" s="9" t="s">
        <v>75</v>
      </c>
      <c r="AO87" s="4">
        <f t="shared" si="16"/>
        <v>0</v>
      </c>
      <c r="AP87" s="4">
        <f t="shared" si="7"/>
        <v>0</v>
      </c>
      <c r="AQ87" s="61"/>
      <c r="AR87" s="61"/>
      <c r="AS87" s="61"/>
      <c r="AT87" s="61"/>
      <c r="AU87" s="61"/>
      <c r="AV87" s="61"/>
      <c r="AW87" s="61"/>
      <c r="AX87" s="61"/>
      <c r="AY87" s="4">
        <f t="shared" si="15"/>
        <v>0</v>
      </c>
      <c r="AZ87" s="61"/>
      <c r="BA87" s="61"/>
      <c r="BB87" s="61"/>
      <c r="BC87" s="61"/>
      <c r="BD87" s="4">
        <f t="shared" si="17"/>
        <v>0</v>
      </c>
      <c r="BE87" s="61"/>
      <c r="BF87" s="61"/>
      <c r="BG87" s="61"/>
      <c r="BH87" s="61"/>
      <c r="BI87" s="4">
        <f t="shared" si="18"/>
        <v>0</v>
      </c>
      <c r="BJ87" s="61"/>
      <c r="BK87" s="61"/>
      <c r="BL87" s="61"/>
      <c r="BM87" s="61"/>
      <c r="BN87" s="4">
        <f t="shared" si="11"/>
        <v>0</v>
      </c>
      <c r="BO87" s="61"/>
      <c r="BP87" s="61"/>
      <c r="BQ87" s="61"/>
      <c r="BR87" s="61"/>
      <c r="BS87" s="16"/>
    </row>
    <row r="88" spans="1:71" ht="18.75" customHeight="1" x14ac:dyDescent="0.25">
      <c r="A88" s="147" t="s">
        <v>160</v>
      </c>
      <c r="B88" s="132" t="s">
        <v>161</v>
      </c>
      <c r="C88" s="39" t="s">
        <v>162</v>
      </c>
      <c r="D88" s="39" t="s">
        <v>163</v>
      </c>
      <c r="E88" s="39" t="s">
        <v>42</v>
      </c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40"/>
      <c r="AD88" s="39"/>
      <c r="AE88" s="39"/>
      <c r="AF88" s="40"/>
      <c r="AG88" s="92" t="s">
        <v>407</v>
      </c>
      <c r="AH88" s="96"/>
      <c r="AI88" s="97" t="s">
        <v>410</v>
      </c>
      <c r="AJ88" s="141" t="s">
        <v>74</v>
      </c>
      <c r="AK88" s="9" t="s">
        <v>112</v>
      </c>
      <c r="AL88" s="9" t="s">
        <v>164</v>
      </c>
      <c r="AM88" s="9" t="s">
        <v>53</v>
      </c>
      <c r="AN88" s="9" t="s">
        <v>54</v>
      </c>
      <c r="AO88" s="4">
        <f t="shared" si="16"/>
        <v>4673946.1399999997</v>
      </c>
      <c r="AP88" s="4">
        <f>AR88+AT88+AV88+AX88</f>
        <v>4673946.1399999997</v>
      </c>
      <c r="AQ88" s="61"/>
      <c r="AR88" s="61"/>
      <c r="AS88" s="61"/>
      <c r="AT88" s="61"/>
      <c r="AU88" s="61"/>
      <c r="AV88" s="61"/>
      <c r="AW88" s="61">
        <v>4673946.1399999997</v>
      </c>
      <c r="AX88" s="61">
        <v>4673946.1399999997</v>
      </c>
      <c r="AY88" s="4">
        <f t="shared" si="15"/>
        <v>4200000</v>
      </c>
      <c r="AZ88" s="61"/>
      <c r="BA88" s="61"/>
      <c r="BB88" s="61"/>
      <c r="BC88" s="61">
        <v>4200000</v>
      </c>
      <c r="BD88" s="4">
        <f t="shared" si="17"/>
        <v>4500000</v>
      </c>
      <c r="BE88" s="61"/>
      <c r="BF88" s="61"/>
      <c r="BG88" s="61"/>
      <c r="BH88" s="61">
        <v>4500000</v>
      </c>
      <c r="BI88" s="4">
        <f t="shared" si="18"/>
        <v>4500000</v>
      </c>
      <c r="BJ88" s="61"/>
      <c r="BK88" s="61"/>
      <c r="BL88" s="61"/>
      <c r="BM88" s="61">
        <v>4500000</v>
      </c>
      <c r="BN88" s="4">
        <f>BO88+BP88+BQ88+BR88</f>
        <v>3778000</v>
      </c>
      <c r="BO88" s="61"/>
      <c r="BP88" s="61"/>
      <c r="BQ88" s="61"/>
      <c r="BR88" s="61">
        <v>3778000</v>
      </c>
      <c r="BS88" s="16"/>
    </row>
    <row r="89" spans="1:71" ht="20.25" customHeight="1" x14ac:dyDescent="0.25">
      <c r="A89" s="149"/>
      <c r="B89" s="133"/>
      <c r="C89" s="39" t="s">
        <v>162</v>
      </c>
      <c r="D89" s="39" t="s">
        <v>163</v>
      </c>
      <c r="E89" s="39" t="s">
        <v>42</v>
      </c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40"/>
      <c r="AD89" s="39"/>
      <c r="AE89" s="39"/>
      <c r="AF89" s="40"/>
      <c r="AG89" s="41"/>
      <c r="AH89" s="41"/>
      <c r="AI89" s="42"/>
      <c r="AJ89" s="142"/>
      <c r="AK89" s="9" t="s">
        <v>112</v>
      </c>
      <c r="AL89" s="9" t="s">
        <v>164</v>
      </c>
      <c r="AM89" s="9" t="s">
        <v>53</v>
      </c>
      <c r="AN89" s="86">
        <v>310</v>
      </c>
      <c r="AO89" s="4">
        <f t="shared" si="16"/>
        <v>390240</v>
      </c>
      <c r="AP89" s="4">
        <f t="shared" si="7"/>
        <v>390240</v>
      </c>
      <c r="AQ89" s="61"/>
      <c r="AR89" s="61"/>
      <c r="AS89" s="61"/>
      <c r="AT89" s="61"/>
      <c r="AU89" s="61"/>
      <c r="AV89" s="61"/>
      <c r="AW89" s="61">
        <v>390240</v>
      </c>
      <c r="AX89" s="61">
        <v>390240</v>
      </c>
      <c r="AY89" s="4">
        <f t="shared" si="15"/>
        <v>0</v>
      </c>
      <c r="AZ89" s="61"/>
      <c r="BA89" s="61"/>
      <c r="BB89" s="61"/>
      <c r="BC89" s="61"/>
      <c r="BD89" s="4">
        <f t="shared" si="17"/>
        <v>0</v>
      </c>
      <c r="BE89" s="61"/>
      <c r="BF89" s="61"/>
      <c r="BG89" s="61"/>
      <c r="BH89" s="61"/>
      <c r="BI89" s="4">
        <f t="shared" si="18"/>
        <v>0</v>
      </c>
      <c r="BJ89" s="61"/>
      <c r="BK89" s="61"/>
      <c r="BL89" s="61"/>
      <c r="BM89" s="61"/>
      <c r="BN89" s="4">
        <f t="shared" si="11"/>
        <v>0</v>
      </c>
      <c r="BO89" s="61"/>
      <c r="BP89" s="61"/>
      <c r="BQ89" s="61"/>
      <c r="BR89" s="61"/>
      <c r="BS89" s="16"/>
    </row>
    <row r="90" spans="1:71" ht="15" customHeight="1" x14ac:dyDescent="0.25">
      <c r="A90" s="148"/>
      <c r="B90" s="134"/>
      <c r="C90" s="39" t="s">
        <v>162</v>
      </c>
      <c r="D90" s="39" t="s">
        <v>163</v>
      </c>
      <c r="E90" s="39" t="s">
        <v>42</v>
      </c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40"/>
      <c r="AD90" s="39"/>
      <c r="AE90" s="39"/>
      <c r="AF90" s="40"/>
      <c r="AG90" s="41"/>
      <c r="AH90" s="41"/>
      <c r="AI90" s="42"/>
      <c r="AJ90" s="143"/>
      <c r="AK90" s="9" t="s">
        <v>112</v>
      </c>
      <c r="AL90" s="9" t="s">
        <v>164</v>
      </c>
      <c r="AM90" s="9" t="s">
        <v>53</v>
      </c>
      <c r="AN90" s="88" t="s">
        <v>75</v>
      </c>
      <c r="AO90" s="4">
        <f t="shared" si="16"/>
        <v>21090</v>
      </c>
      <c r="AP90" s="4">
        <f>AR90+AT90+AV90+AX90</f>
        <v>21090</v>
      </c>
      <c r="AQ90" s="61"/>
      <c r="AR90" s="61"/>
      <c r="AS90" s="61"/>
      <c r="AT90" s="61"/>
      <c r="AU90" s="61"/>
      <c r="AV90" s="61"/>
      <c r="AW90" s="61">
        <v>21090</v>
      </c>
      <c r="AX90" s="61">
        <v>21090</v>
      </c>
      <c r="AY90" s="4">
        <f t="shared" ref="AY90:AY131" si="19">AZ90+BA90+BB90+BC90</f>
        <v>0</v>
      </c>
      <c r="AZ90" s="61"/>
      <c r="BA90" s="61"/>
      <c r="BB90" s="61"/>
      <c r="BC90" s="61"/>
      <c r="BD90" s="4">
        <f t="shared" si="17"/>
        <v>0</v>
      </c>
      <c r="BE90" s="61"/>
      <c r="BF90" s="61"/>
      <c r="BG90" s="61"/>
      <c r="BH90" s="61"/>
      <c r="BI90" s="4">
        <f t="shared" si="18"/>
        <v>0</v>
      </c>
      <c r="BJ90" s="61"/>
      <c r="BK90" s="61"/>
      <c r="BL90" s="61"/>
      <c r="BM90" s="61"/>
      <c r="BN90" s="4">
        <f>BO90+BP90+BQ90+BR90</f>
        <v>0</v>
      </c>
      <c r="BO90" s="61"/>
      <c r="BP90" s="61"/>
      <c r="BQ90" s="61"/>
      <c r="BR90" s="61"/>
      <c r="BS90" s="16"/>
    </row>
    <row r="91" spans="1:71" ht="20.25" customHeight="1" x14ac:dyDescent="0.25">
      <c r="A91" s="138" t="s">
        <v>165</v>
      </c>
      <c r="B91" s="131" t="s">
        <v>166</v>
      </c>
      <c r="C91" s="39" t="s">
        <v>41</v>
      </c>
      <c r="D91" s="39" t="s">
        <v>167</v>
      </c>
      <c r="E91" s="39" t="s">
        <v>42</v>
      </c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40"/>
      <c r="AD91" s="39" t="s">
        <v>107</v>
      </c>
      <c r="AE91" s="39" t="s">
        <v>43</v>
      </c>
      <c r="AF91" s="40" t="s">
        <v>108</v>
      </c>
      <c r="AG91" s="41" t="s">
        <v>110</v>
      </c>
      <c r="AH91" s="41" t="s">
        <v>43</v>
      </c>
      <c r="AI91" s="42" t="s">
        <v>111</v>
      </c>
      <c r="AJ91" s="140" t="s">
        <v>77</v>
      </c>
      <c r="AK91" s="9" t="s">
        <v>112</v>
      </c>
      <c r="AL91" s="9" t="s">
        <v>168</v>
      </c>
      <c r="AM91" s="86">
        <v>247</v>
      </c>
      <c r="AN91" s="9" t="s">
        <v>54</v>
      </c>
      <c r="AO91" s="4">
        <f t="shared" si="16"/>
        <v>683318</v>
      </c>
      <c r="AP91" s="4">
        <f t="shared" si="7"/>
        <v>683318</v>
      </c>
      <c r="AQ91" s="61"/>
      <c r="AR91" s="61"/>
      <c r="AS91" s="61">
        <v>683318</v>
      </c>
      <c r="AT91" s="61">
        <v>683318</v>
      </c>
      <c r="AU91" s="61"/>
      <c r="AV91" s="61"/>
      <c r="AW91" s="61"/>
      <c r="AX91" s="61"/>
      <c r="AY91" s="4">
        <f t="shared" si="19"/>
        <v>1494267.74</v>
      </c>
      <c r="AZ91" s="61"/>
      <c r="BA91" s="61">
        <v>747133.87</v>
      </c>
      <c r="BB91" s="61"/>
      <c r="BC91" s="61">
        <v>747133.87</v>
      </c>
      <c r="BD91" s="4">
        <f t="shared" si="17"/>
        <v>0</v>
      </c>
      <c r="BE91" s="61"/>
      <c r="BF91" s="61"/>
      <c r="BG91" s="61"/>
      <c r="BH91" s="61"/>
      <c r="BI91" s="4">
        <f t="shared" si="18"/>
        <v>0</v>
      </c>
      <c r="BJ91" s="61"/>
      <c r="BK91" s="61"/>
      <c r="BL91" s="61"/>
      <c r="BM91" s="61"/>
      <c r="BN91" s="4">
        <f t="shared" si="11"/>
        <v>0</v>
      </c>
      <c r="BO91" s="61"/>
      <c r="BP91" s="61"/>
      <c r="BQ91" s="61"/>
      <c r="BR91" s="61"/>
      <c r="BS91" s="16"/>
    </row>
    <row r="92" spans="1:71" ht="16.5" customHeight="1" x14ac:dyDescent="0.25">
      <c r="A92" s="138"/>
      <c r="B92" s="131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40"/>
      <c r="AD92" s="39" t="s">
        <v>169</v>
      </c>
      <c r="AE92" s="39" t="s">
        <v>43</v>
      </c>
      <c r="AF92" s="40" t="s">
        <v>170</v>
      </c>
      <c r="AG92" s="39" t="s">
        <v>171</v>
      </c>
      <c r="AH92" s="39" t="s">
        <v>43</v>
      </c>
      <c r="AI92" s="40" t="s">
        <v>172</v>
      </c>
      <c r="AJ92" s="140"/>
      <c r="AK92" s="9" t="s">
        <v>112</v>
      </c>
      <c r="AL92" s="9" t="s">
        <v>173</v>
      </c>
      <c r="AM92" s="9" t="s">
        <v>53</v>
      </c>
      <c r="AN92" s="9" t="s">
        <v>54</v>
      </c>
      <c r="AO92" s="4">
        <f t="shared" si="16"/>
        <v>4155834.16</v>
      </c>
      <c r="AP92" s="4">
        <f t="shared" si="7"/>
        <v>4155834.16</v>
      </c>
      <c r="AQ92" s="61"/>
      <c r="AR92" s="61"/>
      <c r="AS92" s="61"/>
      <c r="AT92" s="61"/>
      <c r="AU92" s="61"/>
      <c r="AV92" s="61"/>
      <c r="AW92" s="61">
        <v>4155834.16</v>
      </c>
      <c r="AX92" s="61">
        <v>4155834.16</v>
      </c>
      <c r="AY92" s="4">
        <f t="shared" si="19"/>
        <v>800000</v>
      </c>
      <c r="AZ92" s="61"/>
      <c r="BA92" s="61"/>
      <c r="BB92" s="61"/>
      <c r="BC92" s="61">
        <v>800000</v>
      </c>
      <c r="BD92" s="4">
        <f t="shared" si="17"/>
        <v>515000</v>
      </c>
      <c r="BE92" s="61"/>
      <c r="BF92" s="61"/>
      <c r="BG92" s="61"/>
      <c r="BH92" s="61">
        <v>515000</v>
      </c>
      <c r="BI92" s="4">
        <f t="shared" si="18"/>
        <v>715000</v>
      </c>
      <c r="BJ92" s="61"/>
      <c r="BK92" s="61"/>
      <c r="BL92" s="61"/>
      <c r="BM92" s="61">
        <v>715000</v>
      </c>
      <c r="BN92" s="4">
        <f t="shared" si="11"/>
        <v>715000</v>
      </c>
      <c r="BO92" s="61"/>
      <c r="BP92" s="61"/>
      <c r="BQ92" s="61"/>
      <c r="BR92" s="61">
        <v>715000</v>
      </c>
      <c r="BS92" s="16"/>
    </row>
    <row r="93" spans="1:71" x14ac:dyDescent="0.25">
      <c r="A93" s="138"/>
      <c r="B93" s="131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40"/>
      <c r="AD93" s="39"/>
      <c r="AE93" s="39"/>
      <c r="AF93" s="40"/>
      <c r="AG93" s="39"/>
      <c r="AH93" s="39"/>
      <c r="AI93" s="40"/>
      <c r="AJ93" s="140"/>
      <c r="AK93" s="9" t="s">
        <v>112</v>
      </c>
      <c r="AL93" s="9" t="s">
        <v>173</v>
      </c>
      <c r="AM93" s="9" t="s">
        <v>53</v>
      </c>
      <c r="AN93" s="9" t="s">
        <v>303</v>
      </c>
      <c r="AO93" s="4">
        <f t="shared" si="16"/>
        <v>0</v>
      </c>
      <c r="AP93" s="4">
        <f t="shared" si="7"/>
        <v>0</v>
      </c>
      <c r="AQ93" s="61"/>
      <c r="AR93" s="61"/>
      <c r="AS93" s="61"/>
      <c r="AT93" s="61"/>
      <c r="AU93" s="61"/>
      <c r="AV93" s="61"/>
      <c r="AW93" s="61"/>
      <c r="AX93" s="61"/>
      <c r="AY93" s="4">
        <f t="shared" si="19"/>
        <v>0</v>
      </c>
      <c r="AZ93" s="61"/>
      <c r="BA93" s="61"/>
      <c r="BB93" s="61"/>
      <c r="BC93" s="61"/>
      <c r="BD93" s="4">
        <f t="shared" si="17"/>
        <v>0</v>
      </c>
      <c r="BE93" s="61"/>
      <c r="BF93" s="61"/>
      <c r="BG93" s="61"/>
      <c r="BH93" s="61"/>
      <c r="BI93" s="4">
        <f t="shared" si="18"/>
        <v>0</v>
      </c>
      <c r="BJ93" s="61"/>
      <c r="BK93" s="61"/>
      <c r="BL93" s="61"/>
      <c r="BM93" s="61"/>
      <c r="BN93" s="4">
        <f t="shared" si="11"/>
        <v>0</v>
      </c>
      <c r="BO93" s="61"/>
      <c r="BP93" s="61"/>
      <c r="BQ93" s="61"/>
      <c r="BR93" s="61"/>
      <c r="BS93" s="16"/>
    </row>
    <row r="94" spans="1:71" x14ac:dyDescent="0.25">
      <c r="A94" s="138"/>
      <c r="B94" s="131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40"/>
      <c r="AD94" s="39"/>
      <c r="AE94" s="39"/>
      <c r="AF94" s="40"/>
      <c r="AG94" s="39"/>
      <c r="AH94" s="39"/>
      <c r="AI94" s="40"/>
      <c r="AJ94" s="140"/>
      <c r="AK94" s="9" t="s">
        <v>112</v>
      </c>
      <c r="AL94" s="9" t="s">
        <v>173</v>
      </c>
      <c r="AM94" s="9" t="s">
        <v>53</v>
      </c>
      <c r="AN94" s="9" t="s">
        <v>75</v>
      </c>
      <c r="AO94" s="4">
        <f t="shared" si="16"/>
        <v>425682.83</v>
      </c>
      <c r="AP94" s="4">
        <f t="shared" si="7"/>
        <v>425682.83</v>
      </c>
      <c r="AQ94" s="61"/>
      <c r="AR94" s="61"/>
      <c r="AS94" s="61"/>
      <c r="AT94" s="61"/>
      <c r="AU94" s="61"/>
      <c r="AV94" s="61"/>
      <c r="AW94" s="61">
        <v>425682.83</v>
      </c>
      <c r="AX94" s="61">
        <v>425682.83</v>
      </c>
      <c r="AY94" s="4">
        <f t="shared" si="19"/>
        <v>360000</v>
      </c>
      <c r="AZ94" s="61"/>
      <c r="BA94" s="61"/>
      <c r="BB94" s="61"/>
      <c r="BC94" s="61">
        <v>360000</v>
      </c>
      <c r="BD94" s="4">
        <f t="shared" si="17"/>
        <v>300000</v>
      </c>
      <c r="BE94" s="61"/>
      <c r="BF94" s="61"/>
      <c r="BG94" s="61"/>
      <c r="BH94" s="61">
        <v>300000</v>
      </c>
      <c r="BI94" s="4">
        <f t="shared" si="18"/>
        <v>300000</v>
      </c>
      <c r="BJ94" s="61"/>
      <c r="BK94" s="61"/>
      <c r="BL94" s="61"/>
      <c r="BM94" s="61">
        <v>300000</v>
      </c>
      <c r="BN94" s="4">
        <f t="shared" si="11"/>
        <v>300000</v>
      </c>
      <c r="BO94" s="61"/>
      <c r="BP94" s="61"/>
      <c r="BQ94" s="61"/>
      <c r="BR94" s="61">
        <v>300000</v>
      </c>
      <c r="BS94" s="16"/>
    </row>
    <row r="95" spans="1:71" ht="16.5" customHeight="1" x14ac:dyDescent="0.25">
      <c r="A95" s="138"/>
      <c r="B95" s="131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40"/>
      <c r="AD95" s="39" t="s">
        <v>169</v>
      </c>
      <c r="AE95" s="39" t="s">
        <v>43</v>
      </c>
      <c r="AF95" s="40" t="s">
        <v>170</v>
      </c>
      <c r="AG95" s="39" t="s">
        <v>171</v>
      </c>
      <c r="AH95" s="39" t="s">
        <v>43</v>
      </c>
      <c r="AI95" s="40" t="s">
        <v>172</v>
      </c>
      <c r="AJ95" s="140"/>
      <c r="AK95" s="9" t="s">
        <v>112</v>
      </c>
      <c r="AL95" s="9" t="s">
        <v>173</v>
      </c>
      <c r="AM95" s="86">
        <v>247</v>
      </c>
      <c r="AN95" s="9" t="s">
        <v>54</v>
      </c>
      <c r="AO95" s="4">
        <f>AQ95+AS95+AU95+AW95</f>
        <v>0</v>
      </c>
      <c r="AP95" s="4">
        <f>AR95+AT95+AV95+AX95</f>
        <v>0</v>
      </c>
      <c r="AQ95" s="61"/>
      <c r="AR95" s="61"/>
      <c r="AS95" s="61"/>
      <c r="AT95" s="61"/>
      <c r="AU95" s="61"/>
      <c r="AV95" s="61"/>
      <c r="AW95" s="61"/>
      <c r="AX95" s="61"/>
      <c r="AY95" s="4">
        <f>AZ95+BA95+BB95+BC95</f>
        <v>3100000</v>
      </c>
      <c r="AZ95" s="61"/>
      <c r="BA95" s="61"/>
      <c r="BB95" s="61"/>
      <c r="BC95" s="61">
        <v>3100000</v>
      </c>
      <c r="BD95" s="4">
        <f>BE95+BF95+BG95+BH95</f>
        <v>3500000</v>
      </c>
      <c r="BE95" s="61"/>
      <c r="BF95" s="61"/>
      <c r="BG95" s="61"/>
      <c r="BH95" s="61">
        <v>3500000</v>
      </c>
      <c r="BI95" s="4">
        <f>BJ95+BK95+BL95+BM95</f>
        <v>3640000</v>
      </c>
      <c r="BJ95" s="61"/>
      <c r="BK95" s="61"/>
      <c r="BL95" s="61"/>
      <c r="BM95" s="61">
        <v>3640000</v>
      </c>
      <c r="BN95" s="4">
        <f>BO95+BP95+BQ95+BR95</f>
        <v>3640000</v>
      </c>
      <c r="BO95" s="61"/>
      <c r="BP95" s="61"/>
      <c r="BQ95" s="61"/>
      <c r="BR95" s="61">
        <v>3640000</v>
      </c>
      <c r="BS95" s="16"/>
    </row>
    <row r="96" spans="1:71" x14ac:dyDescent="0.25">
      <c r="A96" s="138"/>
      <c r="B96" s="131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40"/>
      <c r="AD96" s="39"/>
      <c r="AE96" s="39"/>
      <c r="AF96" s="40"/>
      <c r="AG96" s="39"/>
      <c r="AH96" s="39"/>
      <c r="AI96" s="40"/>
      <c r="AJ96" s="140"/>
      <c r="AK96" s="9" t="s">
        <v>112</v>
      </c>
      <c r="AL96" s="9" t="s">
        <v>173</v>
      </c>
      <c r="AM96" s="9" t="s">
        <v>69</v>
      </c>
      <c r="AN96" s="9" t="s">
        <v>48</v>
      </c>
      <c r="AO96" s="4">
        <f t="shared" si="16"/>
        <v>0</v>
      </c>
      <c r="AP96" s="4">
        <f t="shared" si="7"/>
        <v>0</v>
      </c>
      <c r="AQ96" s="61"/>
      <c r="AR96" s="61"/>
      <c r="AS96" s="61"/>
      <c r="AT96" s="61"/>
      <c r="AU96" s="61"/>
      <c r="AV96" s="61"/>
      <c r="AW96" s="61"/>
      <c r="AX96" s="61"/>
      <c r="AY96" s="4">
        <f t="shared" si="19"/>
        <v>0</v>
      </c>
      <c r="AZ96" s="61"/>
      <c r="BA96" s="61"/>
      <c r="BB96" s="61"/>
      <c r="BC96" s="61"/>
      <c r="BD96" s="4">
        <f t="shared" si="17"/>
        <v>0</v>
      </c>
      <c r="BE96" s="61"/>
      <c r="BF96" s="61"/>
      <c r="BG96" s="61"/>
      <c r="BH96" s="61"/>
      <c r="BI96" s="4">
        <f t="shared" si="18"/>
        <v>0</v>
      </c>
      <c r="BJ96" s="61"/>
      <c r="BK96" s="61"/>
      <c r="BL96" s="61"/>
      <c r="BM96" s="61"/>
      <c r="BN96" s="4">
        <f t="shared" si="11"/>
        <v>0</v>
      </c>
      <c r="BO96" s="61"/>
      <c r="BP96" s="61"/>
      <c r="BQ96" s="61"/>
      <c r="BR96" s="61"/>
      <c r="BS96" s="16"/>
    </row>
    <row r="97" spans="1:71" x14ac:dyDescent="0.25">
      <c r="A97" s="138"/>
      <c r="B97" s="131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40"/>
      <c r="AD97" s="39"/>
      <c r="AE97" s="39"/>
      <c r="AF97" s="40"/>
      <c r="AG97" s="39"/>
      <c r="AH97" s="39"/>
      <c r="AI97" s="40"/>
      <c r="AJ97" s="140"/>
      <c r="AK97" s="9" t="s">
        <v>112</v>
      </c>
      <c r="AL97" s="9" t="s">
        <v>174</v>
      </c>
      <c r="AM97" s="9" t="s">
        <v>53</v>
      </c>
      <c r="AN97" s="9" t="s">
        <v>54</v>
      </c>
      <c r="AO97" s="4">
        <f t="shared" si="16"/>
        <v>1273621.1299999999</v>
      </c>
      <c r="AP97" s="4">
        <f t="shared" si="7"/>
        <v>1273621.1299999999</v>
      </c>
      <c r="AQ97" s="61"/>
      <c r="AR97" s="61"/>
      <c r="AS97" s="61"/>
      <c r="AT97" s="61"/>
      <c r="AU97" s="61"/>
      <c r="AV97" s="61"/>
      <c r="AW97" s="61">
        <v>1273621.1299999999</v>
      </c>
      <c r="AX97" s="61">
        <v>1273621.1299999999</v>
      </c>
      <c r="AY97" s="4">
        <f t="shared" si="19"/>
        <v>1120000</v>
      </c>
      <c r="AZ97" s="61"/>
      <c r="BA97" s="61"/>
      <c r="BB97" s="61"/>
      <c r="BC97" s="61">
        <v>1120000</v>
      </c>
      <c r="BD97" s="4">
        <f t="shared" si="17"/>
        <v>1150000</v>
      </c>
      <c r="BE97" s="61"/>
      <c r="BF97" s="61"/>
      <c r="BG97" s="61"/>
      <c r="BH97" s="61">
        <v>1150000</v>
      </c>
      <c r="BI97" s="4">
        <f t="shared" si="18"/>
        <v>1150000</v>
      </c>
      <c r="BJ97" s="61"/>
      <c r="BK97" s="61"/>
      <c r="BL97" s="61"/>
      <c r="BM97" s="61">
        <v>1150000</v>
      </c>
      <c r="BN97" s="4">
        <f t="shared" si="11"/>
        <v>1150000</v>
      </c>
      <c r="BO97" s="61"/>
      <c r="BP97" s="61"/>
      <c r="BQ97" s="61"/>
      <c r="BR97" s="61">
        <v>1150000</v>
      </c>
      <c r="BS97" s="16"/>
    </row>
    <row r="98" spans="1:71" x14ac:dyDescent="0.25">
      <c r="A98" s="138"/>
      <c r="B98" s="131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40"/>
      <c r="AD98" s="39"/>
      <c r="AE98" s="39"/>
      <c r="AF98" s="40"/>
      <c r="AG98" s="39"/>
      <c r="AH98" s="39"/>
      <c r="AI98" s="40"/>
      <c r="AJ98" s="140"/>
      <c r="AK98" s="9" t="s">
        <v>112</v>
      </c>
      <c r="AL98" s="9" t="s">
        <v>174</v>
      </c>
      <c r="AM98" s="9" t="s">
        <v>53</v>
      </c>
      <c r="AN98" s="9" t="s">
        <v>303</v>
      </c>
      <c r="AO98" s="4">
        <f t="shared" si="16"/>
        <v>0</v>
      </c>
      <c r="AP98" s="4">
        <f t="shared" si="7"/>
        <v>0</v>
      </c>
      <c r="AQ98" s="61"/>
      <c r="AR98" s="61"/>
      <c r="AS98" s="61"/>
      <c r="AT98" s="61"/>
      <c r="AU98" s="61"/>
      <c r="AV98" s="61"/>
      <c r="AW98" s="61"/>
      <c r="AX98" s="61"/>
      <c r="AY98" s="4">
        <f t="shared" si="19"/>
        <v>0</v>
      </c>
      <c r="AZ98" s="61"/>
      <c r="BA98" s="61"/>
      <c r="BB98" s="61"/>
      <c r="BC98" s="61"/>
      <c r="BD98" s="4">
        <f t="shared" si="17"/>
        <v>0</v>
      </c>
      <c r="BE98" s="61"/>
      <c r="BF98" s="61"/>
      <c r="BG98" s="61"/>
      <c r="BH98" s="61"/>
      <c r="BI98" s="4">
        <f t="shared" si="18"/>
        <v>0</v>
      </c>
      <c r="BJ98" s="61"/>
      <c r="BK98" s="61"/>
      <c r="BL98" s="61"/>
      <c r="BM98" s="61"/>
      <c r="BN98" s="4">
        <f t="shared" si="11"/>
        <v>0</v>
      </c>
      <c r="BO98" s="61"/>
      <c r="BP98" s="61"/>
      <c r="BQ98" s="61"/>
      <c r="BR98" s="61"/>
      <c r="BS98" s="16"/>
    </row>
    <row r="99" spans="1:71" x14ac:dyDescent="0.25">
      <c r="A99" s="138"/>
      <c r="B99" s="131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40"/>
      <c r="AD99" s="39"/>
      <c r="AE99" s="39"/>
      <c r="AF99" s="40"/>
      <c r="AG99" s="39"/>
      <c r="AH99" s="39"/>
      <c r="AI99" s="40"/>
      <c r="AJ99" s="140"/>
      <c r="AK99" s="9" t="s">
        <v>112</v>
      </c>
      <c r="AL99" s="9" t="s">
        <v>174</v>
      </c>
      <c r="AM99" s="9" t="s">
        <v>53</v>
      </c>
      <c r="AN99" s="9" t="s">
        <v>75</v>
      </c>
      <c r="AO99" s="4">
        <f t="shared" si="16"/>
        <v>97422.1</v>
      </c>
      <c r="AP99" s="4">
        <f t="shared" si="7"/>
        <v>97422.1</v>
      </c>
      <c r="AQ99" s="61"/>
      <c r="AR99" s="61"/>
      <c r="AS99" s="61"/>
      <c r="AT99" s="61"/>
      <c r="AU99" s="61"/>
      <c r="AV99" s="61"/>
      <c r="AW99" s="61">
        <v>97422.1</v>
      </c>
      <c r="AX99" s="61">
        <v>97422.1</v>
      </c>
      <c r="AY99" s="4">
        <f t="shared" si="19"/>
        <v>68000</v>
      </c>
      <c r="AZ99" s="61"/>
      <c r="BA99" s="61"/>
      <c r="BB99" s="61"/>
      <c r="BC99" s="61">
        <v>68000</v>
      </c>
      <c r="BD99" s="4">
        <f t="shared" si="17"/>
        <v>0</v>
      </c>
      <c r="BE99" s="61"/>
      <c r="BF99" s="61"/>
      <c r="BG99" s="61"/>
      <c r="BH99" s="61"/>
      <c r="BI99" s="4">
        <f t="shared" si="18"/>
        <v>0</v>
      </c>
      <c r="BJ99" s="61"/>
      <c r="BK99" s="61"/>
      <c r="BL99" s="61"/>
      <c r="BM99" s="61"/>
      <c r="BN99" s="4">
        <f t="shared" si="11"/>
        <v>0</v>
      </c>
      <c r="BO99" s="61"/>
      <c r="BP99" s="61"/>
      <c r="BQ99" s="61"/>
      <c r="BR99" s="61"/>
      <c r="BS99" s="16"/>
    </row>
    <row r="100" spans="1:71" x14ac:dyDescent="0.25">
      <c r="A100" s="138"/>
      <c r="B100" s="131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40"/>
      <c r="AD100" s="39"/>
      <c r="AE100" s="39"/>
      <c r="AF100" s="40"/>
      <c r="AG100" s="39"/>
      <c r="AH100" s="39"/>
      <c r="AI100" s="40"/>
      <c r="AJ100" s="140"/>
      <c r="AK100" s="9" t="s">
        <v>112</v>
      </c>
      <c r="AL100" s="9" t="s">
        <v>175</v>
      </c>
      <c r="AM100" s="9" t="s">
        <v>53</v>
      </c>
      <c r="AN100" s="9" t="s">
        <v>54</v>
      </c>
      <c r="AO100" s="4">
        <f t="shared" si="16"/>
        <v>148714.70000000001</v>
      </c>
      <c r="AP100" s="4">
        <f t="shared" si="7"/>
        <v>148714.70000000001</v>
      </c>
      <c r="AQ100" s="61"/>
      <c r="AR100" s="61"/>
      <c r="AS100" s="61"/>
      <c r="AT100" s="61"/>
      <c r="AU100" s="61"/>
      <c r="AV100" s="61"/>
      <c r="AW100" s="61">
        <v>148714.70000000001</v>
      </c>
      <c r="AX100" s="61">
        <v>148714.70000000001</v>
      </c>
      <c r="AY100" s="4">
        <f t="shared" si="19"/>
        <v>140000</v>
      </c>
      <c r="AZ100" s="61"/>
      <c r="BA100" s="61"/>
      <c r="BB100" s="61"/>
      <c r="BC100" s="61">
        <v>140000</v>
      </c>
      <c r="BD100" s="4">
        <f t="shared" si="17"/>
        <v>150000</v>
      </c>
      <c r="BE100" s="61"/>
      <c r="BF100" s="61"/>
      <c r="BG100" s="61"/>
      <c r="BH100" s="61">
        <v>150000</v>
      </c>
      <c r="BI100" s="4">
        <f t="shared" si="18"/>
        <v>200000</v>
      </c>
      <c r="BJ100" s="61"/>
      <c r="BK100" s="61"/>
      <c r="BL100" s="61"/>
      <c r="BM100" s="61">
        <v>200000</v>
      </c>
      <c r="BN100" s="4">
        <f t="shared" si="11"/>
        <v>200000</v>
      </c>
      <c r="BO100" s="61"/>
      <c r="BP100" s="61"/>
      <c r="BQ100" s="61"/>
      <c r="BR100" s="61">
        <v>200000</v>
      </c>
      <c r="BS100" s="16"/>
    </row>
    <row r="101" spans="1:71" x14ac:dyDescent="0.25">
      <c r="A101" s="138"/>
      <c r="B101" s="131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40"/>
      <c r="AD101" s="39"/>
      <c r="AE101" s="39"/>
      <c r="AF101" s="40"/>
      <c r="AG101" s="39"/>
      <c r="AH101" s="39"/>
      <c r="AI101" s="40"/>
      <c r="AJ101" s="140"/>
      <c r="AK101" s="9" t="s">
        <v>112</v>
      </c>
      <c r="AL101" s="9" t="s">
        <v>175</v>
      </c>
      <c r="AM101" s="9" t="s">
        <v>53</v>
      </c>
      <c r="AN101" s="9" t="s">
        <v>303</v>
      </c>
      <c r="AO101" s="4">
        <f t="shared" si="16"/>
        <v>0</v>
      </c>
      <c r="AP101" s="4">
        <f t="shared" si="7"/>
        <v>0</v>
      </c>
      <c r="AQ101" s="61"/>
      <c r="AR101" s="61"/>
      <c r="AS101" s="61"/>
      <c r="AT101" s="61"/>
      <c r="AU101" s="61"/>
      <c r="AV101" s="61"/>
      <c r="AW101" s="61"/>
      <c r="AX101" s="61"/>
      <c r="AY101" s="4">
        <f t="shared" si="19"/>
        <v>0</v>
      </c>
      <c r="AZ101" s="61"/>
      <c r="BA101" s="61"/>
      <c r="BB101" s="61"/>
      <c r="BC101" s="61"/>
      <c r="BD101" s="4">
        <f t="shared" si="17"/>
        <v>0</v>
      </c>
      <c r="BE101" s="61"/>
      <c r="BF101" s="61"/>
      <c r="BG101" s="61"/>
      <c r="BH101" s="61"/>
      <c r="BI101" s="4">
        <f t="shared" si="18"/>
        <v>0</v>
      </c>
      <c r="BJ101" s="61"/>
      <c r="BK101" s="61"/>
      <c r="BL101" s="61"/>
      <c r="BM101" s="61"/>
      <c r="BN101" s="4">
        <f t="shared" si="11"/>
        <v>0</v>
      </c>
      <c r="BO101" s="61"/>
      <c r="BP101" s="61"/>
      <c r="BQ101" s="61"/>
      <c r="BR101" s="61"/>
      <c r="BS101" s="16"/>
    </row>
    <row r="102" spans="1:71" x14ac:dyDescent="0.25">
      <c r="A102" s="138"/>
      <c r="B102" s="131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40"/>
      <c r="AD102" s="39"/>
      <c r="AE102" s="39"/>
      <c r="AF102" s="40"/>
      <c r="AG102" s="39"/>
      <c r="AH102" s="39"/>
      <c r="AI102" s="40"/>
      <c r="AJ102" s="140"/>
      <c r="AK102" s="9" t="s">
        <v>112</v>
      </c>
      <c r="AL102" s="9" t="s">
        <v>175</v>
      </c>
      <c r="AM102" s="9" t="s">
        <v>53</v>
      </c>
      <c r="AN102" s="9" t="s">
        <v>75</v>
      </c>
      <c r="AO102" s="4">
        <f t="shared" si="16"/>
        <v>0</v>
      </c>
      <c r="AP102" s="4">
        <f t="shared" ref="AP102:AP134" si="20">AR102+AT102+AV102+AX102</f>
        <v>0</v>
      </c>
      <c r="AQ102" s="61"/>
      <c r="AR102" s="61"/>
      <c r="AS102" s="61"/>
      <c r="AT102" s="61"/>
      <c r="AU102" s="61"/>
      <c r="AV102" s="61"/>
      <c r="AW102" s="61"/>
      <c r="AX102" s="61"/>
      <c r="AY102" s="4">
        <f t="shared" si="19"/>
        <v>0</v>
      </c>
      <c r="AZ102" s="61"/>
      <c r="BA102" s="61"/>
      <c r="BB102" s="61"/>
      <c r="BC102" s="61"/>
      <c r="BD102" s="4">
        <f t="shared" si="17"/>
        <v>0</v>
      </c>
      <c r="BE102" s="61"/>
      <c r="BF102" s="61"/>
      <c r="BG102" s="61"/>
      <c r="BH102" s="61"/>
      <c r="BI102" s="4">
        <f t="shared" si="18"/>
        <v>0</v>
      </c>
      <c r="BJ102" s="61"/>
      <c r="BK102" s="61"/>
      <c r="BL102" s="61"/>
      <c r="BM102" s="61"/>
      <c r="BN102" s="4">
        <f t="shared" ref="BN102:BN189" si="21">BO102+BP102+BQ102+BR102</f>
        <v>0</v>
      </c>
      <c r="BO102" s="61"/>
      <c r="BP102" s="61"/>
      <c r="BQ102" s="61"/>
      <c r="BR102" s="61"/>
      <c r="BS102" s="16"/>
    </row>
    <row r="103" spans="1:71" x14ac:dyDescent="0.25">
      <c r="A103" s="138"/>
      <c r="B103" s="131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40"/>
      <c r="AD103" s="39"/>
      <c r="AE103" s="39"/>
      <c r="AF103" s="40"/>
      <c r="AG103" s="39"/>
      <c r="AH103" s="39"/>
      <c r="AI103" s="40"/>
      <c r="AJ103" s="140"/>
      <c r="AK103" s="9" t="s">
        <v>112</v>
      </c>
      <c r="AL103" s="9" t="s">
        <v>176</v>
      </c>
      <c r="AM103" s="86">
        <v>242</v>
      </c>
      <c r="AN103" s="86">
        <v>220</v>
      </c>
      <c r="AO103" s="4">
        <f t="shared" si="16"/>
        <v>314572.03999999998</v>
      </c>
      <c r="AP103" s="4">
        <f t="shared" si="20"/>
        <v>314572.03999999998</v>
      </c>
      <c r="AQ103" s="61"/>
      <c r="AR103" s="61"/>
      <c r="AS103" s="61"/>
      <c r="AT103" s="61"/>
      <c r="AU103" s="61"/>
      <c r="AV103" s="61"/>
      <c r="AW103" s="61">
        <v>314572.03999999998</v>
      </c>
      <c r="AX103" s="61">
        <v>314572.03999999998</v>
      </c>
      <c r="AY103" s="4">
        <f t="shared" si="19"/>
        <v>600000</v>
      </c>
      <c r="AZ103" s="61"/>
      <c r="BA103" s="61"/>
      <c r="BB103" s="61"/>
      <c r="BC103" s="61">
        <v>600000</v>
      </c>
      <c r="BD103" s="4">
        <f t="shared" si="17"/>
        <v>650000</v>
      </c>
      <c r="BE103" s="61"/>
      <c r="BF103" s="61"/>
      <c r="BG103" s="61"/>
      <c r="BH103" s="61">
        <v>650000</v>
      </c>
      <c r="BI103" s="4">
        <f t="shared" si="18"/>
        <v>0</v>
      </c>
      <c r="BJ103" s="61"/>
      <c r="BK103" s="61"/>
      <c r="BL103" s="61"/>
      <c r="BM103" s="61"/>
      <c r="BN103" s="4">
        <f t="shared" si="21"/>
        <v>0</v>
      </c>
      <c r="BO103" s="61"/>
      <c r="BP103" s="61"/>
      <c r="BQ103" s="61"/>
      <c r="BR103" s="61"/>
      <c r="BS103" s="16"/>
    </row>
    <row r="104" spans="1:71" x14ac:dyDescent="0.25">
      <c r="A104" s="138"/>
      <c r="B104" s="131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40"/>
      <c r="AD104" s="39"/>
      <c r="AE104" s="39"/>
      <c r="AF104" s="40"/>
      <c r="AG104" s="39"/>
      <c r="AH104" s="39"/>
      <c r="AI104" s="40"/>
      <c r="AJ104" s="140"/>
      <c r="AK104" s="9" t="s">
        <v>112</v>
      </c>
      <c r="AL104" s="9" t="s">
        <v>176</v>
      </c>
      <c r="AM104" s="9" t="s">
        <v>53</v>
      </c>
      <c r="AN104" s="9" t="s">
        <v>54</v>
      </c>
      <c r="AO104" s="4">
        <f t="shared" si="16"/>
        <v>2316719.16</v>
      </c>
      <c r="AP104" s="4">
        <f t="shared" si="20"/>
        <v>2312740.9</v>
      </c>
      <c r="AQ104" s="61"/>
      <c r="AR104" s="61"/>
      <c r="AS104" s="61"/>
      <c r="AT104" s="61"/>
      <c r="AU104" s="61">
        <v>448103.75</v>
      </c>
      <c r="AV104" s="61">
        <v>448103.75</v>
      </c>
      <c r="AW104" s="61">
        <v>1868615.41</v>
      </c>
      <c r="AX104" s="61">
        <v>1864637.15</v>
      </c>
      <c r="AY104" s="4">
        <f t="shared" si="19"/>
        <v>1462921.43</v>
      </c>
      <c r="AZ104" s="61"/>
      <c r="BA104" s="61"/>
      <c r="BB104" s="61"/>
      <c r="BC104" s="61">
        <v>1462921.43</v>
      </c>
      <c r="BD104" s="4">
        <f t="shared" si="17"/>
        <v>700000</v>
      </c>
      <c r="BE104" s="61"/>
      <c r="BF104" s="61"/>
      <c r="BG104" s="61"/>
      <c r="BH104" s="61">
        <v>700000</v>
      </c>
      <c r="BI104" s="4">
        <f t="shared" si="18"/>
        <v>500000</v>
      </c>
      <c r="BJ104" s="61"/>
      <c r="BK104" s="61"/>
      <c r="BL104" s="61"/>
      <c r="BM104" s="61">
        <v>500000</v>
      </c>
      <c r="BN104" s="4">
        <f t="shared" si="21"/>
        <v>500000</v>
      </c>
      <c r="BO104" s="61"/>
      <c r="BP104" s="61"/>
      <c r="BQ104" s="61"/>
      <c r="BR104" s="61">
        <v>500000</v>
      </c>
      <c r="BS104" s="16"/>
    </row>
    <row r="105" spans="1:71" x14ac:dyDescent="0.25">
      <c r="A105" s="138"/>
      <c r="B105" s="131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40"/>
      <c r="AD105" s="39"/>
      <c r="AE105" s="39"/>
      <c r="AF105" s="40"/>
      <c r="AG105" s="39"/>
      <c r="AH105" s="39"/>
      <c r="AI105" s="40"/>
      <c r="AJ105" s="140"/>
      <c r="AK105" s="9" t="s">
        <v>112</v>
      </c>
      <c r="AL105" s="113" t="s">
        <v>429</v>
      </c>
      <c r="AM105" s="9" t="s">
        <v>53</v>
      </c>
      <c r="AN105" s="9" t="s">
        <v>303</v>
      </c>
      <c r="AO105" s="4">
        <f t="shared" si="16"/>
        <v>0</v>
      </c>
      <c r="AP105" s="4">
        <f t="shared" si="20"/>
        <v>0</v>
      </c>
      <c r="AQ105" s="61"/>
      <c r="AR105" s="61"/>
      <c r="AS105" s="61"/>
      <c r="AT105" s="61"/>
      <c r="AU105" s="61"/>
      <c r="AV105" s="61"/>
      <c r="AW105" s="61"/>
      <c r="AX105" s="61"/>
      <c r="AY105" s="4">
        <f>AZ105+BA105+BB105+BC105</f>
        <v>4800479.5</v>
      </c>
      <c r="AZ105" s="61"/>
      <c r="BA105" s="126">
        <v>4301900</v>
      </c>
      <c r="BB105" s="61"/>
      <c r="BC105" s="61">
        <v>498579.5</v>
      </c>
      <c r="BD105" s="4">
        <f>BE105+BF105+BG105+BH105</f>
        <v>8799100</v>
      </c>
      <c r="BE105" s="61"/>
      <c r="BF105" s="61">
        <v>8000000</v>
      </c>
      <c r="BG105" s="61"/>
      <c r="BH105" s="114">
        <v>799100</v>
      </c>
      <c r="BI105" s="4">
        <f>BJ105+BK105+BL105+BM105</f>
        <v>0</v>
      </c>
      <c r="BJ105" s="61"/>
      <c r="BK105" s="61"/>
      <c r="BL105" s="61"/>
      <c r="BM105" s="61"/>
      <c r="BN105" s="4">
        <f>BO105+BP105+BQ105+BR105</f>
        <v>0</v>
      </c>
      <c r="BO105" s="61"/>
      <c r="BP105" s="61"/>
      <c r="BQ105" s="61"/>
      <c r="BR105" s="61"/>
      <c r="BS105" s="16"/>
    </row>
    <row r="106" spans="1:71" x14ac:dyDescent="0.25">
      <c r="A106" s="138"/>
      <c r="B106" s="131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40"/>
      <c r="AD106" s="39"/>
      <c r="AE106" s="39"/>
      <c r="AF106" s="40"/>
      <c r="AG106" s="39"/>
      <c r="AH106" s="39"/>
      <c r="AI106" s="40"/>
      <c r="AJ106" s="140"/>
      <c r="AK106" s="9" t="s">
        <v>112</v>
      </c>
      <c r="AL106" s="113" t="s">
        <v>428</v>
      </c>
      <c r="AM106" s="9" t="s">
        <v>53</v>
      </c>
      <c r="AN106" s="9" t="s">
        <v>303</v>
      </c>
      <c r="AO106" s="4">
        <f t="shared" si="16"/>
        <v>0</v>
      </c>
      <c r="AP106" s="4">
        <f t="shared" si="20"/>
        <v>0</v>
      </c>
      <c r="AQ106" s="61"/>
      <c r="AR106" s="61"/>
      <c r="AS106" s="61"/>
      <c r="AT106" s="61"/>
      <c r="AU106" s="61"/>
      <c r="AV106" s="61"/>
      <c r="AW106" s="61"/>
      <c r="AX106" s="61"/>
      <c r="AY106" s="4">
        <f>AZ106+BA106+BB106+BC106</f>
        <v>12032290.800000001</v>
      </c>
      <c r="AZ106" s="61"/>
      <c r="BA106" s="61">
        <v>11360700</v>
      </c>
      <c r="BB106" s="61"/>
      <c r="BC106" s="61">
        <v>671590.8</v>
      </c>
      <c r="BD106" s="4">
        <f>BE106+BF106+BG106+BH106</f>
        <v>0</v>
      </c>
      <c r="BE106" s="61"/>
      <c r="BF106" s="61"/>
      <c r="BG106" s="61"/>
      <c r="BH106" s="114"/>
      <c r="BI106" s="4">
        <f>BJ106+BK106+BL106+BM106</f>
        <v>0</v>
      </c>
      <c r="BJ106" s="61"/>
      <c r="BK106" s="61"/>
      <c r="BL106" s="61"/>
      <c r="BM106" s="61"/>
      <c r="BN106" s="4">
        <f>BO106+BP106+BQ106+BR106</f>
        <v>0</v>
      </c>
      <c r="BO106" s="61"/>
      <c r="BP106" s="61"/>
      <c r="BQ106" s="61"/>
      <c r="BR106" s="61"/>
      <c r="BS106" s="16"/>
    </row>
    <row r="107" spans="1:71" x14ac:dyDescent="0.25">
      <c r="A107" s="138"/>
      <c r="B107" s="131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40"/>
      <c r="AD107" s="39"/>
      <c r="AE107" s="39"/>
      <c r="AF107" s="40"/>
      <c r="AG107" s="39"/>
      <c r="AH107" s="39"/>
      <c r="AI107" s="40"/>
      <c r="AJ107" s="140"/>
      <c r="AK107" s="9" t="s">
        <v>112</v>
      </c>
      <c r="AL107" s="9" t="s">
        <v>176</v>
      </c>
      <c r="AM107" s="9" t="s">
        <v>53</v>
      </c>
      <c r="AN107" s="9" t="s">
        <v>303</v>
      </c>
      <c r="AO107" s="4">
        <f t="shared" ref="AO107:AO140" si="22">AQ107+AS107+AU107+AW107</f>
        <v>275140</v>
      </c>
      <c r="AP107" s="4">
        <f t="shared" si="20"/>
        <v>275140</v>
      </c>
      <c r="AQ107" s="61"/>
      <c r="AR107" s="61"/>
      <c r="AS107" s="61"/>
      <c r="AT107" s="61"/>
      <c r="AU107" s="61"/>
      <c r="AV107" s="61"/>
      <c r="AW107" s="61">
        <v>275140</v>
      </c>
      <c r="AX107" s="61">
        <v>275140</v>
      </c>
      <c r="AY107" s="4">
        <f t="shared" si="19"/>
        <v>70000</v>
      </c>
      <c r="AZ107" s="61"/>
      <c r="BA107" s="61"/>
      <c r="BB107" s="61"/>
      <c r="BC107" s="61">
        <v>70000</v>
      </c>
      <c r="BD107" s="4">
        <f t="shared" si="17"/>
        <v>0</v>
      </c>
      <c r="BE107" s="61"/>
      <c r="BF107" s="61"/>
      <c r="BG107" s="61"/>
      <c r="BH107" s="114"/>
      <c r="BI107" s="4">
        <f t="shared" si="18"/>
        <v>0</v>
      </c>
      <c r="BJ107" s="61"/>
      <c r="BK107" s="61"/>
      <c r="BL107" s="61"/>
      <c r="BM107" s="61"/>
      <c r="BN107" s="4"/>
      <c r="BO107" s="61"/>
      <c r="BP107" s="61"/>
      <c r="BQ107" s="61"/>
      <c r="BR107" s="61"/>
      <c r="BS107" s="16"/>
    </row>
    <row r="108" spans="1:71" x14ac:dyDescent="0.25">
      <c r="A108" s="138"/>
      <c r="B108" s="131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40"/>
      <c r="AD108" s="39"/>
      <c r="AE108" s="39"/>
      <c r="AF108" s="40"/>
      <c r="AG108" s="39"/>
      <c r="AH108" s="39"/>
      <c r="AI108" s="40"/>
      <c r="AJ108" s="140"/>
      <c r="AK108" s="9" t="s">
        <v>112</v>
      </c>
      <c r="AL108" s="9" t="s">
        <v>176</v>
      </c>
      <c r="AM108" s="9" t="s">
        <v>53</v>
      </c>
      <c r="AN108" s="102" t="s">
        <v>75</v>
      </c>
      <c r="AO108" s="4">
        <f t="shared" si="22"/>
        <v>494522.6</v>
      </c>
      <c r="AP108" s="4">
        <f t="shared" si="20"/>
        <v>494522.6</v>
      </c>
      <c r="AQ108" s="61"/>
      <c r="AR108" s="61"/>
      <c r="AS108" s="61"/>
      <c r="AT108" s="61"/>
      <c r="AU108" s="61"/>
      <c r="AV108" s="61"/>
      <c r="AW108" s="61">
        <v>494522.6</v>
      </c>
      <c r="AX108" s="61">
        <v>494522.6</v>
      </c>
      <c r="AY108" s="4">
        <f t="shared" si="19"/>
        <v>210</v>
      </c>
      <c r="AZ108" s="61"/>
      <c r="BA108" s="61"/>
      <c r="BB108" s="61"/>
      <c r="BC108" s="61">
        <v>210</v>
      </c>
      <c r="BD108" s="4">
        <f t="shared" si="17"/>
        <v>0</v>
      </c>
      <c r="BE108" s="61"/>
      <c r="BF108" s="61"/>
      <c r="BG108" s="61"/>
      <c r="BH108" s="61"/>
      <c r="BI108" s="4">
        <f t="shared" si="18"/>
        <v>0</v>
      </c>
      <c r="BJ108" s="61"/>
      <c r="BK108" s="61"/>
      <c r="BL108" s="61"/>
      <c r="BM108" s="61"/>
      <c r="BN108" s="4">
        <f t="shared" si="21"/>
        <v>0</v>
      </c>
      <c r="BO108" s="61"/>
      <c r="BP108" s="61"/>
      <c r="BQ108" s="61"/>
      <c r="BR108" s="61"/>
      <c r="BS108" s="16"/>
    </row>
    <row r="109" spans="1:71" x14ac:dyDescent="0.25">
      <c r="A109" s="138"/>
      <c r="B109" s="131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40"/>
      <c r="AD109" s="39"/>
      <c r="AE109" s="39"/>
      <c r="AF109" s="40"/>
      <c r="AG109" s="39"/>
      <c r="AH109" s="39"/>
      <c r="AI109" s="40"/>
      <c r="AJ109" s="140"/>
      <c r="AK109" s="9" t="s">
        <v>112</v>
      </c>
      <c r="AL109" s="9" t="s">
        <v>176</v>
      </c>
      <c r="AM109" s="9" t="s">
        <v>50</v>
      </c>
      <c r="AN109" s="102">
        <v>290</v>
      </c>
      <c r="AO109" s="4">
        <f t="shared" si="22"/>
        <v>198091.5</v>
      </c>
      <c r="AP109" s="4">
        <f t="shared" si="20"/>
        <v>198091.5</v>
      </c>
      <c r="AQ109" s="61"/>
      <c r="AR109" s="61"/>
      <c r="AS109" s="61"/>
      <c r="AT109" s="61"/>
      <c r="AU109" s="61"/>
      <c r="AV109" s="61"/>
      <c r="AW109" s="61">
        <v>198091.5</v>
      </c>
      <c r="AX109" s="61">
        <v>198091.5</v>
      </c>
      <c r="AY109" s="4">
        <f t="shared" si="19"/>
        <v>0</v>
      </c>
      <c r="AZ109" s="61"/>
      <c r="BA109" s="61"/>
      <c r="BB109" s="61"/>
      <c r="BC109" s="61"/>
      <c r="BD109" s="4">
        <f t="shared" si="17"/>
        <v>0</v>
      </c>
      <c r="BE109" s="61"/>
      <c r="BF109" s="61"/>
      <c r="BG109" s="61"/>
      <c r="BH109" s="61"/>
      <c r="BI109" s="4">
        <f t="shared" ref="BI109:BI152" si="23">BJ109+BK109+BL109+BM109</f>
        <v>0</v>
      </c>
      <c r="BJ109" s="61"/>
      <c r="BK109" s="61"/>
      <c r="BL109" s="61"/>
      <c r="BM109" s="61"/>
      <c r="BN109" s="4">
        <f t="shared" si="21"/>
        <v>0</v>
      </c>
      <c r="BO109" s="61"/>
      <c r="BP109" s="61"/>
      <c r="BQ109" s="61"/>
      <c r="BR109" s="61"/>
      <c r="BS109" s="16"/>
    </row>
    <row r="110" spans="1:71" x14ac:dyDescent="0.25">
      <c r="A110" s="138"/>
      <c r="B110" s="131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40"/>
      <c r="AD110" s="39"/>
      <c r="AE110" s="39"/>
      <c r="AF110" s="40"/>
      <c r="AG110" s="39"/>
      <c r="AH110" s="39"/>
      <c r="AI110" s="40"/>
      <c r="AJ110" s="140"/>
      <c r="AK110" s="9" t="s">
        <v>112</v>
      </c>
      <c r="AL110" s="9" t="s">
        <v>176</v>
      </c>
      <c r="AM110" s="9" t="s">
        <v>66</v>
      </c>
      <c r="AN110" s="102" t="s">
        <v>48</v>
      </c>
      <c r="AO110" s="4">
        <f t="shared" si="22"/>
        <v>0</v>
      </c>
      <c r="AP110" s="4">
        <f t="shared" si="20"/>
        <v>0</v>
      </c>
      <c r="AQ110" s="61"/>
      <c r="AR110" s="61"/>
      <c r="AS110" s="61"/>
      <c r="AT110" s="61"/>
      <c r="AU110" s="61"/>
      <c r="AV110" s="61"/>
      <c r="AW110" s="61"/>
      <c r="AX110" s="61"/>
      <c r="AY110" s="4">
        <f t="shared" si="19"/>
        <v>0</v>
      </c>
      <c r="AZ110" s="61"/>
      <c r="BA110" s="61"/>
      <c r="BB110" s="61"/>
      <c r="BC110" s="61"/>
      <c r="BD110" s="4">
        <f t="shared" si="17"/>
        <v>0</v>
      </c>
      <c r="BE110" s="61"/>
      <c r="BF110" s="61"/>
      <c r="BG110" s="61"/>
      <c r="BH110" s="61"/>
      <c r="BI110" s="4">
        <f t="shared" si="23"/>
        <v>0</v>
      </c>
      <c r="BJ110" s="61"/>
      <c r="BK110" s="61"/>
      <c r="BL110" s="61"/>
      <c r="BM110" s="61"/>
      <c r="BN110" s="4">
        <f t="shared" si="21"/>
        <v>0</v>
      </c>
      <c r="BO110" s="61"/>
      <c r="BP110" s="61"/>
      <c r="BQ110" s="61"/>
      <c r="BR110" s="61"/>
      <c r="BS110" s="16"/>
    </row>
    <row r="111" spans="1:71" x14ac:dyDescent="0.25">
      <c r="A111" s="138"/>
      <c r="B111" s="131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40"/>
      <c r="AD111" s="39"/>
      <c r="AE111" s="39"/>
      <c r="AF111" s="40"/>
      <c r="AG111" s="39"/>
      <c r="AH111" s="39"/>
      <c r="AI111" s="40"/>
      <c r="AJ111" s="140"/>
      <c r="AK111" s="9" t="s">
        <v>112</v>
      </c>
      <c r="AL111" s="9" t="s">
        <v>176</v>
      </c>
      <c r="AM111" s="9" t="s">
        <v>69</v>
      </c>
      <c r="AN111" s="102">
        <v>290</v>
      </c>
      <c r="AO111" s="4">
        <f t="shared" si="22"/>
        <v>330</v>
      </c>
      <c r="AP111" s="4">
        <f t="shared" si="20"/>
        <v>330</v>
      </c>
      <c r="AQ111" s="61"/>
      <c r="AR111" s="61"/>
      <c r="AS111" s="61"/>
      <c r="AT111" s="61"/>
      <c r="AU111" s="61"/>
      <c r="AV111" s="61"/>
      <c r="AW111" s="61">
        <v>330</v>
      </c>
      <c r="AX111" s="61">
        <v>330</v>
      </c>
      <c r="AY111" s="4">
        <f t="shared" si="19"/>
        <v>0</v>
      </c>
      <c r="AZ111" s="61"/>
      <c r="BA111" s="61"/>
      <c r="BB111" s="61"/>
      <c r="BC111" s="61"/>
      <c r="BD111" s="4">
        <f t="shared" si="17"/>
        <v>0</v>
      </c>
      <c r="BE111" s="61"/>
      <c r="BF111" s="61"/>
      <c r="BG111" s="61"/>
      <c r="BH111" s="61"/>
      <c r="BI111" s="4">
        <f t="shared" si="23"/>
        <v>0</v>
      </c>
      <c r="BJ111" s="61"/>
      <c r="BK111" s="61"/>
      <c r="BL111" s="61"/>
      <c r="BM111" s="61"/>
      <c r="BN111" s="4">
        <f t="shared" si="21"/>
        <v>0</v>
      </c>
      <c r="BO111" s="61"/>
      <c r="BP111" s="61"/>
      <c r="BQ111" s="61"/>
      <c r="BR111" s="61"/>
      <c r="BS111" s="16"/>
    </row>
    <row r="112" spans="1:71" ht="15.75" customHeight="1" x14ac:dyDescent="0.25">
      <c r="A112" s="138" t="s">
        <v>177</v>
      </c>
      <c r="B112" s="131" t="s">
        <v>178</v>
      </c>
      <c r="C112" s="39" t="s">
        <v>41</v>
      </c>
      <c r="D112" s="39" t="s">
        <v>179</v>
      </c>
      <c r="E112" s="39" t="s">
        <v>42</v>
      </c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40"/>
      <c r="AD112" s="39"/>
      <c r="AE112" s="39"/>
      <c r="AF112" s="40"/>
      <c r="AG112" s="92" t="s">
        <v>407</v>
      </c>
      <c r="AH112" s="96"/>
      <c r="AI112" s="97" t="s">
        <v>410</v>
      </c>
      <c r="AJ112" s="140" t="s">
        <v>77</v>
      </c>
      <c r="AK112" s="9" t="s">
        <v>112</v>
      </c>
      <c r="AL112" s="9" t="s">
        <v>180</v>
      </c>
      <c r="AM112" s="9" t="s">
        <v>53</v>
      </c>
      <c r="AN112" s="9" t="s">
        <v>54</v>
      </c>
      <c r="AO112" s="4">
        <f t="shared" si="22"/>
        <v>368132.03</v>
      </c>
      <c r="AP112" s="4">
        <f t="shared" si="20"/>
        <v>368132.03</v>
      </c>
      <c r="AQ112" s="61"/>
      <c r="AR112" s="61"/>
      <c r="AS112" s="61"/>
      <c r="AT112" s="61"/>
      <c r="AU112" s="61"/>
      <c r="AV112" s="61"/>
      <c r="AW112" s="61">
        <v>368132.03</v>
      </c>
      <c r="AX112" s="61">
        <v>368132.03</v>
      </c>
      <c r="AY112" s="4">
        <f t="shared" si="19"/>
        <v>400000</v>
      </c>
      <c r="AZ112" s="61"/>
      <c r="BA112" s="61"/>
      <c r="BB112" s="61"/>
      <c r="BC112" s="61">
        <v>400000</v>
      </c>
      <c r="BD112" s="4">
        <f t="shared" si="17"/>
        <v>400000</v>
      </c>
      <c r="BE112" s="61"/>
      <c r="BF112" s="61"/>
      <c r="BG112" s="61"/>
      <c r="BH112" s="61">
        <v>400000</v>
      </c>
      <c r="BI112" s="4">
        <f t="shared" si="23"/>
        <v>400000</v>
      </c>
      <c r="BJ112" s="61"/>
      <c r="BK112" s="61"/>
      <c r="BL112" s="61"/>
      <c r="BM112" s="61">
        <v>400000</v>
      </c>
      <c r="BN112" s="4">
        <f t="shared" si="21"/>
        <v>400000</v>
      </c>
      <c r="BO112" s="61"/>
      <c r="BP112" s="61"/>
      <c r="BQ112" s="61"/>
      <c r="BR112" s="61">
        <v>400000</v>
      </c>
      <c r="BS112" s="16"/>
    </row>
    <row r="113" spans="1:71" x14ac:dyDescent="0.25">
      <c r="A113" s="138"/>
      <c r="B113" s="131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40"/>
      <c r="AD113" s="39"/>
      <c r="AE113" s="39"/>
      <c r="AF113" s="40"/>
      <c r="AG113" s="39"/>
      <c r="AH113" s="39"/>
      <c r="AI113" s="40"/>
      <c r="AJ113" s="140"/>
      <c r="AK113" s="9" t="s">
        <v>112</v>
      </c>
      <c r="AL113" s="9" t="s">
        <v>181</v>
      </c>
      <c r="AM113" s="9" t="s">
        <v>53</v>
      </c>
      <c r="AN113" s="9" t="s">
        <v>54</v>
      </c>
      <c r="AO113" s="4">
        <f t="shared" si="22"/>
        <v>0</v>
      </c>
      <c r="AP113" s="4">
        <f t="shared" si="20"/>
        <v>0</v>
      </c>
      <c r="AQ113" s="61"/>
      <c r="AR113" s="61"/>
      <c r="AS113" s="61"/>
      <c r="AT113" s="61"/>
      <c r="AU113" s="61"/>
      <c r="AV113" s="61"/>
      <c r="AW113" s="61"/>
      <c r="AX113" s="61"/>
      <c r="AY113" s="4">
        <f t="shared" si="19"/>
        <v>0</v>
      </c>
      <c r="AZ113" s="61"/>
      <c r="BA113" s="61"/>
      <c r="BB113" s="61"/>
      <c r="BC113" s="61"/>
      <c r="BD113" s="4">
        <f t="shared" si="17"/>
        <v>0</v>
      </c>
      <c r="BE113" s="61"/>
      <c r="BF113" s="61"/>
      <c r="BG113" s="61"/>
      <c r="BH113" s="61"/>
      <c r="BI113" s="4">
        <f t="shared" si="23"/>
        <v>0</v>
      </c>
      <c r="BJ113" s="61"/>
      <c r="BK113" s="61"/>
      <c r="BL113" s="61"/>
      <c r="BM113" s="61"/>
      <c r="BN113" s="4">
        <f>BO113+BP113+BQ113+BR113</f>
        <v>0</v>
      </c>
      <c r="BO113" s="61"/>
      <c r="BP113" s="61"/>
      <c r="BQ113" s="61"/>
      <c r="BR113" s="61"/>
      <c r="BS113" s="16"/>
    </row>
    <row r="114" spans="1:71" x14ac:dyDescent="0.25">
      <c r="A114" s="138"/>
      <c r="B114" s="131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40"/>
      <c r="AD114" s="39"/>
      <c r="AE114" s="39"/>
      <c r="AF114" s="40"/>
      <c r="AG114" s="39"/>
      <c r="AH114" s="39"/>
      <c r="AI114" s="40"/>
      <c r="AJ114" s="140"/>
      <c r="AK114" s="9" t="s">
        <v>112</v>
      </c>
      <c r="AL114" s="9" t="s">
        <v>180</v>
      </c>
      <c r="AM114" s="9" t="s">
        <v>53</v>
      </c>
      <c r="AN114" s="86">
        <v>310</v>
      </c>
      <c r="AO114" s="4">
        <f t="shared" si="22"/>
        <v>0</v>
      </c>
      <c r="AP114" s="4">
        <f t="shared" si="20"/>
        <v>0</v>
      </c>
      <c r="AQ114" s="61"/>
      <c r="AR114" s="61"/>
      <c r="AS114" s="61"/>
      <c r="AT114" s="61"/>
      <c r="AU114" s="61"/>
      <c r="AV114" s="61"/>
      <c r="AW114" s="61"/>
      <c r="AX114" s="61"/>
      <c r="AY114" s="4">
        <f t="shared" si="19"/>
        <v>0</v>
      </c>
      <c r="AZ114" s="61"/>
      <c r="BA114" s="61"/>
      <c r="BB114" s="61"/>
      <c r="BC114" s="61"/>
      <c r="BD114" s="4">
        <f t="shared" si="17"/>
        <v>300000</v>
      </c>
      <c r="BE114" s="61"/>
      <c r="BF114" s="61"/>
      <c r="BG114" s="61"/>
      <c r="BH114" s="61">
        <v>300000</v>
      </c>
      <c r="BI114" s="4">
        <f t="shared" si="23"/>
        <v>300000</v>
      </c>
      <c r="BJ114" s="61"/>
      <c r="BK114" s="61"/>
      <c r="BL114" s="61"/>
      <c r="BM114" s="61">
        <v>300000</v>
      </c>
      <c r="BN114" s="4">
        <f t="shared" si="21"/>
        <v>300000</v>
      </c>
      <c r="BO114" s="61"/>
      <c r="BP114" s="61"/>
      <c r="BQ114" s="61"/>
      <c r="BR114" s="61">
        <v>300000</v>
      </c>
      <c r="BS114" s="16"/>
    </row>
    <row r="115" spans="1:71" x14ac:dyDescent="0.25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40"/>
      <c r="AD115" s="39"/>
      <c r="AE115" s="39"/>
      <c r="AF115" s="40"/>
      <c r="AG115" s="39"/>
      <c r="AH115" s="39"/>
      <c r="AI115" s="40"/>
      <c r="AJ115" s="8"/>
      <c r="AK115" s="9" t="s">
        <v>112</v>
      </c>
      <c r="AL115" s="87" t="s">
        <v>181</v>
      </c>
      <c r="AM115" s="9" t="s">
        <v>53</v>
      </c>
      <c r="AN115" s="86">
        <v>310</v>
      </c>
      <c r="AO115" s="4">
        <f t="shared" si="22"/>
        <v>0</v>
      </c>
      <c r="AP115" s="4">
        <f t="shared" si="20"/>
        <v>0</v>
      </c>
      <c r="AQ115" s="61"/>
      <c r="AR115" s="61"/>
      <c r="AS115" s="61"/>
      <c r="AT115" s="61"/>
      <c r="AU115" s="61"/>
      <c r="AV115" s="61"/>
      <c r="AW115" s="61"/>
      <c r="AX115" s="61"/>
      <c r="AY115" s="4">
        <f t="shared" si="19"/>
        <v>0</v>
      </c>
      <c r="AZ115" s="61"/>
      <c r="BA115" s="61"/>
      <c r="BB115" s="61"/>
      <c r="BC115" s="61"/>
      <c r="BD115" s="4">
        <f t="shared" si="17"/>
        <v>0</v>
      </c>
      <c r="BE115" s="61"/>
      <c r="BF115" s="61"/>
      <c r="BG115" s="61"/>
      <c r="BH115" s="61"/>
      <c r="BI115" s="4">
        <f t="shared" si="23"/>
        <v>0</v>
      </c>
      <c r="BJ115" s="61"/>
      <c r="BK115" s="61"/>
      <c r="BL115" s="61"/>
      <c r="BM115" s="61"/>
      <c r="BN115" s="4">
        <f>BO115+BP115+BQ115+BR115</f>
        <v>0</v>
      </c>
      <c r="BO115" s="61"/>
      <c r="BP115" s="61"/>
      <c r="BQ115" s="61"/>
      <c r="BR115" s="61"/>
      <c r="BS115" s="16"/>
    </row>
    <row r="116" spans="1:71" ht="33.950000000000003" customHeight="1" x14ac:dyDescent="0.25">
      <c r="A116" s="146" t="s">
        <v>182</v>
      </c>
      <c r="B116" s="131" t="s">
        <v>183</v>
      </c>
      <c r="C116" s="39" t="s">
        <v>41</v>
      </c>
      <c r="D116" s="39" t="s">
        <v>184</v>
      </c>
      <c r="E116" s="39" t="s">
        <v>42</v>
      </c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40"/>
      <c r="AD116" s="39"/>
      <c r="AE116" s="39"/>
      <c r="AF116" s="40"/>
      <c r="AG116" s="92" t="s">
        <v>407</v>
      </c>
      <c r="AH116" s="96"/>
      <c r="AI116" s="97" t="s">
        <v>410</v>
      </c>
      <c r="AJ116" s="140" t="s">
        <v>58</v>
      </c>
      <c r="AK116" s="9" t="s">
        <v>59</v>
      </c>
      <c r="AL116" s="9" t="s">
        <v>185</v>
      </c>
      <c r="AM116" s="9" t="s">
        <v>53</v>
      </c>
      <c r="AN116" s="9" t="s">
        <v>54</v>
      </c>
      <c r="AO116" s="4">
        <f t="shared" si="22"/>
        <v>0</v>
      </c>
      <c r="AP116" s="4">
        <f t="shared" si="20"/>
        <v>0</v>
      </c>
      <c r="AQ116" s="61"/>
      <c r="AR116" s="61"/>
      <c r="AS116" s="61"/>
      <c r="AT116" s="61"/>
      <c r="AU116" s="61"/>
      <c r="AV116" s="61"/>
      <c r="AW116" s="61"/>
      <c r="AX116" s="61"/>
      <c r="AY116" s="4">
        <f t="shared" si="19"/>
        <v>0</v>
      </c>
      <c r="AZ116" s="61"/>
      <c r="BA116" s="61"/>
      <c r="BB116" s="61"/>
      <c r="BC116" s="61"/>
      <c r="BD116" s="4">
        <f t="shared" si="17"/>
        <v>0</v>
      </c>
      <c r="BE116" s="61"/>
      <c r="BF116" s="61"/>
      <c r="BG116" s="61"/>
      <c r="BH116" s="61"/>
      <c r="BI116" s="4">
        <f t="shared" si="23"/>
        <v>0</v>
      </c>
      <c r="BJ116" s="61"/>
      <c r="BK116" s="61"/>
      <c r="BL116" s="61"/>
      <c r="BM116" s="61"/>
      <c r="BN116" s="4">
        <f t="shared" si="21"/>
        <v>0</v>
      </c>
      <c r="BO116" s="61"/>
      <c r="BP116" s="61"/>
      <c r="BQ116" s="61"/>
      <c r="BR116" s="61"/>
      <c r="BS116" s="16"/>
    </row>
    <row r="117" spans="1:71" x14ac:dyDescent="0.25">
      <c r="A117" s="138"/>
      <c r="B117" s="131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40"/>
      <c r="AD117" s="39"/>
      <c r="AE117" s="39"/>
      <c r="AF117" s="40"/>
      <c r="AG117" s="39"/>
      <c r="AH117" s="39"/>
      <c r="AI117" s="40"/>
      <c r="AJ117" s="140"/>
      <c r="AK117" s="9" t="s">
        <v>59</v>
      </c>
      <c r="AL117" s="9" t="s">
        <v>186</v>
      </c>
      <c r="AM117" s="9" t="s">
        <v>53</v>
      </c>
      <c r="AN117" s="9" t="s">
        <v>54</v>
      </c>
      <c r="AO117" s="4">
        <f t="shared" si="22"/>
        <v>541726.99</v>
      </c>
      <c r="AP117" s="4">
        <f t="shared" si="20"/>
        <v>541726.99</v>
      </c>
      <c r="AQ117" s="61"/>
      <c r="AR117" s="61"/>
      <c r="AS117" s="61"/>
      <c r="AT117" s="61"/>
      <c r="AU117" s="61"/>
      <c r="AV117" s="61"/>
      <c r="AW117" s="61">
        <v>541726.99</v>
      </c>
      <c r="AX117" s="61">
        <v>541726.99</v>
      </c>
      <c r="AY117" s="4">
        <f>AZ117+BA117+BB117+BC117</f>
        <v>352509.2</v>
      </c>
      <c r="AZ117" s="61"/>
      <c r="BA117" s="61"/>
      <c r="BB117" s="61"/>
      <c r="BC117" s="61">
        <v>352509.2</v>
      </c>
      <c r="BD117" s="4">
        <f>BE117+BF117+BG117+BH117</f>
        <v>250000</v>
      </c>
      <c r="BE117" s="61"/>
      <c r="BF117" s="61"/>
      <c r="BG117" s="61"/>
      <c r="BH117" s="61">
        <v>250000</v>
      </c>
      <c r="BI117" s="4">
        <f>BJ117+BK117+BL117+BM117</f>
        <v>250000</v>
      </c>
      <c r="BJ117" s="61"/>
      <c r="BK117" s="61"/>
      <c r="BL117" s="61"/>
      <c r="BM117" s="61">
        <v>250000</v>
      </c>
      <c r="BN117" s="4">
        <f>BO117+BP117+BQ117+BR117</f>
        <v>250000</v>
      </c>
      <c r="BO117" s="61"/>
      <c r="BP117" s="61"/>
      <c r="BQ117" s="61"/>
      <c r="BR117" s="61">
        <v>250000</v>
      </c>
      <c r="BS117" s="16"/>
    </row>
    <row r="118" spans="1:71" x14ac:dyDescent="0.25">
      <c r="A118" s="138"/>
      <c r="B118" s="131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40"/>
      <c r="AD118" s="39"/>
      <c r="AE118" s="39"/>
      <c r="AF118" s="40"/>
      <c r="AG118" s="39"/>
      <c r="AH118" s="39"/>
      <c r="AI118" s="40"/>
      <c r="AJ118" s="140"/>
      <c r="AK118" s="9" t="s">
        <v>59</v>
      </c>
      <c r="AL118" s="9" t="s">
        <v>186</v>
      </c>
      <c r="AM118" s="9" t="s">
        <v>53</v>
      </c>
      <c r="AN118" s="102">
        <v>310</v>
      </c>
      <c r="AO118" s="4">
        <f>AQ118+AS118+AU118+AW118</f>
        <v>24720</v>
      </c>
      <c r="AP118" s="4">
        <f>AR118+AT118+AV118+AX118</f>
        <v>24720</v>
      </c>
      <c r="AQ118" s="61"/>
      <c r="AR118" s="61"/>
      <c r="AS118" s="61"/>
      <c r="AT118" s="61"/>
      <c r="AU118" s="61"/>
      <c r="AV118" s="61"/>
      <c r="AW118" s="61">
        <v>24720</v>
      </c>
      <c r="AX118" s="61">
        <v>24720</v>
      </c>
      <c r="AY118" s="4">
        <f>AZ118+BA118+BB118+BC118</f>
        <v>14500</v>
      </c>
      <c r="AZ118" s="61"/>
      <c r="BA118" s="61"/>
      <c r="BB118" s="61"/>
      <c r="BC118" s="61">
        <v>14500</v>
      </c>
      <c r="BD118" s="4">
        <f>BE118+BF118+BG118+BH118</f>
        <v>0</v>
      </c>
      <c r="BE118" s="61"/>
      <c r="BF118" s="61"/>
      <c r="BG118" s="61"/>
      <c r="BH118" s="61"/>
      <c r="BI118" s="4">
        <f>BJ118+BK118+BL118+BM118</f>
        <v>0</v>
      </c>
      <c r="BJ118" s="61"/>
      <c r="BK118" s="61"/>
      <c r="BL118" s="61"/>
      <c r="BM118" s="61"/>
      <c r="BN118" s="4">
        <f>BO118+BP118+BQ118+BR118</f>
        <v>0</v>
      </c>
      <c r="BO118" s="61"/>
      <c r="BP118" s="61"/>
      <c r="BQ118" s="61"/>
      <c r="BR118" s="61"/>
      <c r="BS118" s="16"/>
    </row>
    <row r="119" spans="1:71" x14ac:dyDescent="0.25">
      <c r="A119" s="138"/>
      <c r="B119" s="131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40"/>
      <c r="AD119" s="39"/>
      <c r="AE119" s="39"/>
      <c r="AF119" s="40"/>
      <c r="AG119" s="39"/>
      <c r="AH119" s="39"/>
      <c r="AI119" s="40"/>
      <c r="AJ119" s="140"/>
      <c r="AK119" s="9" t="s">
        <v>59</v>
      </c>
      <c r="AL119" s="9" t="s">
        <v>186</v>
      </c>
      <c r="AM119" s="9" t="s">
        <v>53</v>
      </c>
      <c r="AN119" s="102">
        <v>340</v>
      </c>
      <c r="AO119" s="4">
        <f t="shared" si="22"/>
        <v>0</v>
      </c>
      <c r="AP119" s="4">
        <f t="shared" si="20"/>
        <v>0</v>
      </c>
      <c r="AQ119" s="61"/>
      <c r="AR119" s="61"/>
      <c r="AS119" s="61"/>
      <c r="AT119" s="61"/>
      <c r="AU119" s="61"/>
      <c r="AV119" s="61"/>
      <c r="AW119" s="61"/>
      <c r="AX119" s="61"/>
      <c r="AY119" s="4">
        <f t="shared" si="19"/>
        <v>88000</v>
      </c>
      <c r="AZ119" s="61"/>
      <c r="BA119" s="61"/>
      <c r="BB119" s="61"/>
      <c r="BC119" s="61">
        <v>88000</v>
      </c>
      <c r="BD119" s="4">
        <f t="shared" si="17"/>
        <v>0</v>
      </c>
      <c r="BE119" s="61"/>
      <c r="BF119" s="61"/>
      <c r="BG119" s="61"/>
      <c r="BH119" s="61"/>
      <c r="BI119" s="4">
        <f t="shared" si="23"/>
        <v>0</v>
      </c>
      <c r="BJ119" s="61"/>
      <c r="BK119" s="61"/>
      <c r="BL119" s="61"/>
      <c r="BM119" s="61"/>
      <c r="BN119" s="4">
        <f t="shared" si="21"/>
        <v>0</v>
      </c>
      <c r="BO119" s="61"/>
      <c r="BP119" s="61"/>
      <c r="BQ119" s="61"/>
      <c r="BR119" s="61"/>
      <c r="BS119" s="16"/>
    </row>
    <row r="120" spans="1:71" ht="49.5" customHeight="1" x14ac:dyDescent="0.25">
      <c r="A120" s="103" t="s">
        <v>187</v>
      </c>
      <c r="B120" s="104" t="s">
        <v>188</v>
      </c>
      <c r="C120" s="105" t="s">
        <v>41</v>
      </c>
      <c r="D120" s="105" t="s">
        <v>189</v>
      </c>
      <c r="E120" s="105" t="s">
        <v>42</v>
      </c>
      <c r="F120" s="105"/>
      <c r="G120" s="105"/>
      <c r="H120" s="105"/>
      <c r="I120" s="105"/>
      <c r="J120" s="105"/>
      <c r="K120" s="105"/>
      <c r="L120" s="105"/>
      <c r="M120" s="105"/>
      <c r="N120" s="105"/>
      <c r="O120" s="105"/>
      <c r="P120" s="105"/>
      <c r="Q120" s="105"/>
      <c r="R120" s="105"/>
      <c r="S120" s="105"/>
      <c r="T120" s="105"/>
      <c r="U120" s="105"/>
      <c r="V120" s="105"/>
      <c r="W120" s="105"/>
      <c r="X120" s="105"/>
      <c r="Y120" s="105"/>
      <c r="Z120" s="105"/>
      <c r="AA120" s="105"/>
      <c r="AB120" s="105"/>
      <c r="AC120" s="106"/>
      <c r="AD120" s="105"/>
      <c r="AE120" s="105"/>
      <c r="AF120" s="106"/>
      <c r="AG120" s="107" t="s">
        <v>407</v>
      </c>
      <c r="AH120" s="108"/>
      <c r="AI120" s="109" t="s">
        <v>410</v>
      </c>
      <c r="AJ120" s="110" t="s">
        <v>76</v>
      </c>
      <c r="AK120" s="111" t="s">
        <v>56</v>
      </c>
      <c r="AL120" s="102">
        <v>110378100</v>
      </c>
      <c r="AM120" s="102">
        <v>414</v>
      </c>
      <c r="AN120" s="102" t="s">
        <v>54</v>
      </c>
      <c r="AO120" s="4">
        <f t="shared" si="22"/>
        <v>0</v>
      </c>
      <c r="AP120" s="4">
        <f t="shared" si="20"/>
        <v>0</v>
      </c>
      <c r="AQ120" s="61"/>
      <c r="AR120" s="61"/>
      <c r="AS120" s="61"/>
      <c r="AT120" s="61"/>
      <c r="AU120" s="61"/>
      <c r="AV120" s="61"/>
      <c r="AW120" s="61"/>
      <c r="AX120" s="61"/>
      <c r="AY120" s="4">
        <f t="shared" si="19"/>
        <v>0</v>
      </c>
      <c r="AZ120" s="61"/>
      <c r="BA120" s="61"/>
      <c r="BB120" s="61"/>
      <c r="BC120" s="61"/>
      <c r="BD120" s="4">
        <f t="shared" si="17"/>
        <v>0</v>
      </c>
      <c r="BE120" s="61"/>
      <c r="BF120" s="61"/>
      <c r="BG120" s="61"/>
      <c r="BH120" s="61"/>
      <c r="BI120" s="4">
        <f t="shared" si="23"/>
        <v>0</v>
      </c>
      <c r="BJ120" s="61"/>
      <c r="BK120" s="61"/>
      <c r="BL120" s="61"/>
      <c r="BM120" s="61"/>
      <c r="BN120" s="4">
        <f t="shared" si="21"/>
        <v>0</v>
      </c>
      <c r="BO120" s="61"/>
      <c r="BP120" s="61"/>
      <c r="BQ120" s="61"/>
      <c r="BR120" s="61"/>
      <c r="BS120" s="16"/>
    </row>
    <row r="121" spans="1:71" ht="48" customHeight="1" x14ac:dyDescent="0.25">
      <c r="A121" s="103" t="s">
        <v>187</v>
      </c>
      <c r="B121" s="104" t="s">
        <v>188</v>
      </c>
      <c r="C121" s="105" t="s">
        <v>41</v>
      </c>
      <c r="D121" s="105" t="s">
        <v>189</v>
      </c>
      <c r="E121" s="105" t="s">
        <v>42</v>
      </c>
      <c r="F121" s="105"/>
      <c r="G121" s="105"/>
      <c r="H121" s="105"/>
      <c r="I121" s="105"/>
      <c r="J121" s="105"/>
      <c r="K121" s="105"/>
      <c r="L121" s="105"/>
      <c r="M121" s="105"/>
      <c r="N121" s="105"/>
      <c r="O121" s="105"/>
      <c r="P121" s="105"/>
      <c r="Q121" s="105"/>
      <c r="R121" s="105"/>
      <c r="S121" s="105"/>
      <c r="T121" s="105"/>
      <c r="U121" s="105"/>
      <c r="V121" s="105"/>
      <c r="W121" s="105"/>
      <c r="X121" s="105"/>
      <c r="Y121" s="105"/>
      <c r="Z121" s="105"/>
      <c r="AA121" s="105"/>
      <c r="AB121" s="105"/>
      <c r="AC121" s="106"/>
      <c r="AD121" s="105"/>
      <c r="AE121" s="105"/>
      <c r="AF121" s="106"/>
      <c r="AG121" s="107" t="s">
        <v>407</v>
      </c>
      <c r="AH121" s="108"/>
      <c r="AI121" s="109" t="s">
        <v>410</v>
      </c>
      <c r="AJ121" s="110" t="s">
        <v>76</v>
      </c>
      <c r="AK121" s="111" t="s">
        <v>56</v>
      </c>
      <c r="AL121" s="112" t="s">
        <v>417</v>
      </c>
      <c r="AM121" s="102">
        <v>414</v>
      </c>
      <c r="AN121" s="102">
        <v>220</v>
      </c>
      <c r="AO121" s="4">
        <f t="shared" si="22"/>
        <v>598000</v>
      </c>
      <c r="AP121" s="4">
        <f t="shared" si="20"/>
        <v>598000</v>
      </c>
      <c r="AQ121" s="61"/>
      <c r="AR121" s="61"/>
      <c r="AS121" s="61">
        <v>595608</v>
      </c>
      <c r="AT121" s="61">
        <v>595608</v>
      </c>
      <c r="AU121" s="61"/>
      <c r="AV121" s="61"/>
      <c r="AW121" s="61">
        <v>2392</v>
      </c>
      <c r="AX121" s="61">
        <v>2392</v>
      </c>
      <c r="AY121" s="4">
        <f>AZ121+BA121+BB121+BC121</f>
        <v>0</v>
      </c>
      <c r="AZ121" s="61"/>
      <c r="BA121" s="61"/>
      <c r="BB121" s="61"/>
      <c r="BC121" s="61"/>
      <c r="BD121" s="4">
        <f>BE121+BF121+BG121+BH121</f>
        <v>0</v>
      </c>
      <c r="BE121" s="61"/>
      <c r="BF121" s="61"/>
      <c r="BG121" s="61"/>
      <c r="BH121" s="61"/>
      <c r="BI121" s="4">
        <f>BJ121+BK121+BL121+BM121</f>
        <v>0</v>
      </c>
      <c r="BJ121" s="61"/>
      <c r="BK121" s="61"/>
      <c r="BL121" s="61"/>
      <c r="BM121" s="61"/>
      <c r="BN121" s="4">
        <f>BO121+BP121+BQ121+BR121</f>
        <v>0</v>
      </c>
      <c r="BO121" s="61"/>
      <c r="BP121" s="61"/>
      <c r="BQ121" s="61"/>
      <c r="BR121" s="61"/>
      <c r="BS121" s="16"/>
    </row>
    <row r="122" spans="1:71" ht="53.25" customHeight="1" x14ac:dyDescent="0.25">
      <c r="A122" s="103" t="s">
        <v>187</v>
      </c>
      <c r="B122" s="104" t="s">
        <v>188</v>
      </c>
      <c r="C122" s="105" t="s">
        <v>41</v>
      </c>
      <c r="D122" s="105" t="s">
        <v>189</v>
      </c>
      <c r="E122" s="105" t="s">
        <v>42</v>
      </c>
      <c r="F122" s="105"/>
      <c r="G122" s="105"/>
      <c r="H122" s="105"/>
      <c r="I122" s="105"/>
      <c r="J122" s="105"/>
      <c r="K122" s="105"/>
      <c r="L122" s="105"/>
      <c r="M122" s="105"/>
      <c r="N122" s="105"/>
      <c r="O122" s="105"/>
      <c r="P122" s="105"/>
      <c r="Q122" s="105"/>
      <c r="R122" s="105"/>
      <c r="S122" s="105"/>
      <c r="T122" s="105"/>
      <c r="U122" s="105"/>
      <c r="V122" s="105"/>
      <c r="W122" s="105"/>
      <c r="X122" s="105"/>
      <c r="Y122" s="105"/>
      <c r="Z122" s="105"/>
      <c r="AA122" s="105"/>
      <c r="AB122" s="105"/>
      <c r="AC122" s="106"/>
      <c r="AD122" s="105"/>
      <c r="AE122" s="105"/>
      <c r="AF122" s="106"/>
      <c r="AG122" s="107" t="s">
        <v>407</v>
      </c>
      <c r="AH122" s="108"/>
      <c r="AI122" s="109" t="s">
        <v>410</v>
      </c>
      <c r="AJ122" s="110" t="s">
        <v>76</v>
      </c>
      <c r="AK122" s="111" t="s">
        <v>56</v>
      </c>
      <c r="AL122" s="102">
        <v>110378100</v>
      </c>
      <c r="AM122" s="102">
        <v>414</v>
      </c>
      <c r="AN122" s="102">
        <v>310</v>
      </c>
      <c r="AO122" s="4">
        <f t="shared" si="22"/>
        <v>13619666.24</v>
      </c>
      <c r="AP122" s="4">
        <f t="shared" si="20"/>
        <v>12543559.17</v>
      </c>
      <c r="AQ122" s="61"/>
      <c r="AR122" s="61"/>
      <c r="AS122" s="61">
        <v>13569492</v>
      </c>
      <c r="AT122" s="61">
        <v>12493384.93</v>
      </c>
      <c r="AU122" s="61"/>
      <c r="AV122" s="61"/>
      <c r="AW122" s="61">
        <v>50174.239999999998</v>
      </c>
      <c r="AX122" s="61">
        <v>50174.239999999998</v>
      </c>
      <c r="AY122" s="4">
        <f>AZ122+BA122+BB122+BC122</f>
        <v>0</v>
      </c>
      <c r="AZ122" s="61"/>
      <c r="BA122" s="61"/>
      <c r="BB122" s="61"/>
      <c r="BC122" s="61"/>
      <c r="BD122" s="4">
        <f>BE122+BF122+BG122+BH122</f>
        <v>0</v>
      </c>
      <c r="BE122" s="61"/>
      <c r="BF122" s="61"/>
      <c r="BG122" s="61"/>
      <c r="BH122" s="61"/>
      <c r="BI122" s="4">
        <f>BJ122+BK122+BL122+BM122</f>
        <v>0</v>
      </c>
      <c r="BJ122" s="61"/>
      <c r="BK122" s="61"/>
      <c r="BL122" s="61"/>
      <c r="BM122" s="61"/>
      <c r="BN122" s="4">
        <f>BO122+BP122+BQ122+BR122</f>
        <v>0</v>
      </c>
      <c r="BO122" s="61"/>
      <c r="BP122" s="61"/>
      <c r="BQ122" s="61"/>
      <c r="BR122" s="61"/>
      <c r="BS122" s="16"/>
    </row>
    <row r="123" spans="1:71" ht="51.75" customHeight="1" x14ac:dyDescent="0.25">
      <c r="A123" s="103" t="s">
        <v>187</v>
      </c>
      <c r="B123" s="104" t="s">
        <v>188</v>
      </c>
      <c r="C123" s="105" t="s">
        <v>41</v>
      </c>
      <c r="D123" s="105" t="s">
        <v>189</v>
      </c>
      <c r="E123" s="105" t="s">
        <v>42</v>
      </c>
      <c r="F123" s="105"/>
      <c r="G123" s="105"/>
      <c r="H123" s="105"/>
      <c r="I123" s="105"/>
      <c r="J123" s="105"/>
      <c r="K123" s="105"/>
      <c r="L123" s="105"/>
      <c r="M123" s="105"/>
      <c r="N123" s="105"/>
      <c r="O123" s="105"/>
      <c r="P123" s="105"/>
      <c r="Q123" s="105"/>
      <c r="R123" s="105"/>
      <c r="S123" s="105"/>
      <c r="T123" s="105"/>
      <c r="U123" s="105"/>
      <c r="V123" s="105"/>
      <c r="W123" s="105"/>
      <c r="X123" s="105"/>
      <c r="Y123" s="105"/>
      <c r="Z123" s="105"/>
      <c r="AA123" s="105"/>
      <c r="AB123" s="105"/>
      <c r="AC123" s="106"/>
      <c r="AD123" s="105"/>
      <c r="AE123" s="105"/>
      <c r="AF123" s="106"/>
      <c r="AG123" s="107" t="s">
        <v>407</v>
      </c>
      <c r="AH123" s="108"/>
      <c r="AI123" s="109" t="s">
        <v>410</v>
      </c>
      <c r="AJ123" s="110" t="s">
        <v>76</v>
      </c>
      <c r="AK123" s="111" t="s">
        <v>56</v>
      </c>
      <c r="AL123" s="112" t="s">
        <v>415</v>
      </c>
      <c r="AM123" s="102">
        <v>244</v>
      </c>
      <c r="AN123" s="102">
        <v>310</v>
      </c>
      <c r="AO123" s="4">
        <f t="shared" si="22"/>
        <v>2419611.08</v>
      </c>
      <c r="AP123" s="4">
        <f t="shared" si="20"/>
        <v>2419611.08</v>
      </c>
      <c r="AQ123" s="61">
        <v>1439656.92</v>
      </c>
      <c r="AR123" s="61">
        <v>1439656.92</v>
      </c>
      <c r="AS123" s="61">
        <v>254070.84</v>
      </c>
      <c r="AT123" s="61">
        <v>254070.84</v>
      </c>
      <c r="AU123" s="61"/>
      <c r="AV123" s="61"/>
      <c r="AW123" s="61">
        <v>725883.32</v>
      </c>
      <c r="AX123" s="61">
        <v>725883.32</v>
      </c>
      <c r="AY123" s="4">
        <f>AZ123+BA123+BB123+BC123</f>
        <v>2640532</v>
      </c>
      <c r="AZ123" s="61">
        <v>1692890.18</v>
      </c>
      <c r="BA123" s="61">
        <v>155482.22</v>
      </c>
      <c r="BB123" s="61"/>
      <c r="BC123" s="61">
        <v>792159.6</v>
      </c>
      <c r="BD123" s="4">
        <f>BE123+BF123+BG123+BH123</f>
        <v>0</v>
      </c>
      <c r="BE123" s="61"/>
      <c r="BF123" s="61"/>
      <c r="BG123" s="61"/>
      <c r="BH123" s="61"/>
      <c r="BI123" s="4">
        <f>BJ123+BK123+BL123+BM123</f>
        <v>0</v>
      </c>
      <c r="BJ123" s="61"/>
      <c r="BK123" s="61"/>
      <c r="BL123" s="61"/>
      <c r="BM123" s="61"/>
      <c r="BN123" s="4">
        <f>BO123+BP123+BQ123+BR123</f>
        <v>0</v>
      </c>
      <c r="BO123" s="61"/>
      <c r="BP123" s="61"/>
      <c r="BQ123" s="61"/>
      <c r="BR123" s="61"/>
      <c r="BS123" s="16"/>
    </row>
    <row r="124" spans="1:71" ht="51.75" customHeight="1" x14ac:dyDescent="0.25">
      <c r="A124" s="103" t="s">
        <v>187</v>
      </c>
      <c r="B124" s="104" t="s">
        <v>188</v>
      </c>
      <c r="C124" s="105" t="s">
        <v>41</v>
      </c>
      <c r="D124" s="105" t="s">
        <v>189</v>
      </c>
      <c r="E124" s="105" t="s">
        <v>42</v>
      </c>
      <c r="F124" s="105"/>
      <c r="G124" s="105"/>
      <c r="H124" s="105"/>
      <c r="I124" s="105"/>
      <c r="J124" s="105"/>
      <c r="K124" s="105"/>
      <c r="L124" s="105"/>
      <c r="M124" s="105"/>
      <c r="N124" s="105"/>
      <c r="O124" s="105"/>
      <c r="P124" s="105"/>
      <c r="Q124" s="105"/>
      <c r="R124" s="105"/>
      <c r="S124" s="105"/>
      <c r="T124" s="105"/>
      <c r="U124" s="105"/>
      <c r="V124" s="105"/>
      <c r="W124" s="105"/>
      <c r="X124" s="105"/>
      <c r="Y124" s="105"/>
      <c r="Z124" s="105"/>
      <c r="AA124" s="105"/>
      <c r="AB124" s="105"/>
      <c r="AC124" s="106"/>
      <c r="AD124" s="105"/>
      <c r="AE124" s="105"/>
      <c r="AF124" s="106"/>
      <c r="AG124" s="107" t="s">
        <v>407</v>
      </c>
      <c r="AH124" s="108"/>
      <c r="AI124" s="109" t="s">
        <v>410</v>
      </c>
      <c r="AJ124" s="110" t="s">
        <v>76</v>
      </c>
      <c r="AK124" s="111" t="s">
        <v>56</v>
      </c>
      <c r="AL124" s="112" t="s">
        <v>417</v>
      </c>
      <c r="AM124" s="102">
        <v>244</v>
      </c>
      <c r="AN124" s="102">
        <v>220</v>
      </c>
      <c r="AO124" s="4">
        <f t="shared" si="22"/>
        <v>276075.82999999996</v>
      </c>
      <c r="AP124" s="4">
        <f t="shared" si="20"/>
        <v>276075.82999999996</v>
      </c>
      <c r="AQ124" s="61"/>
      <c r="AR124" s="61"/>
      <c r="AS124" s="61">
        <v>138035</v>
      </c>
      <c r="AT124" s="61">
        <v>138035</v>
      </c>
      <c r="AU124" s="61"/>
      <c r="AV124" s="61"/>
      <c r="AW124" s="61">
        <v>138040.82999999999</v>
      </c>
      <c r="AX124" s="61">
        <v>138040.82999999999</v>
      </c>
      <c r="AY124" s="4">
        <f>AZ124+BA124+BB124+BC124</f>
        <v>0</v>
      </c>
      <c r="AZ124" s="61"/>
      <c r="BA124" s="61"/>
      <c r="BB124" s="61"/>
      <c r="BC124" s="61"/>
      <c r="BD124" s="4">
        <f>BE124+BF124+BG124+BH124</f>
        <v>0</v>
      </c>
      <c r="BE124" s="61"/>
      <c r="BF124" s="61"/>
      <c r="BG124" s="61"/>
      <c r="BH124" s="61"/>
      <c r="BI124" s="4">
        <f>BJ124+BK124+BL124+BM124</f>
        <v>0</v>
      </c>
      <c r="BJ124" s="61"/>
      <c r="BK124" s="61"/>
      <c r="BL124" s="61"/>
      <c r="BM124" s="61"/>
      <c r="BN124" s="4">
        <f>BO124+BP124+BQ124+BR124</f>
        <v>0</v>
      </c>
      <c r="BO124" s="61"/>
      <c r="BP124" s="61"/>
      <c r="BQ124" s="61"/>
      <c r="BR124" s="61"/>
      <c r="BS124" s="16"/>
    </row>
    <row r="125" spans="1:71" ht="55.5" customHeight="1" x14ac:dyDescent="0.25">
      <c r="A125" s="37" t="s">
        <v>187</v>
      </c>
      <c r="B125" s="38" t="s">
        <v>188</v>
      </c>
      <c r="C125" s="39" t="s">
        <v>41</v>
      </c>
      <c r="D125" s="39" t="s">
        <v>189</v>
      </c>
      <c r="E125" s="39" t="s">
        <v>42</v>
      </c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40"/>
      <c r="AD125" s="39"/>
      <c r="AE125" s="39"/>
      <c r="AF125" s="40"/>
      <c r="AG125" s="92" t="s">
        <v>407</v>
      </c>
      <c r="AH125" s="96"/>
      <c r="AI125" s="97" t="s">
        <v>410</v>
      </c>
      <c r="AJ125" s="8" t="s">
        <v>76</v>
      </c>
      <c r="AK125" s="9" t="s">
        <v>56</v>
      </c>
      <c r="AL125" s="9" t="s">
        <v>190</v>
      </c>
      <c r="AM125" s="9" t="s">
        <v>53</v>
      </c>
      <c r="AN125" s="9" t="s">
        <v>54</v>
      </c>
      <c r="AO125" s="4">
        <f t="shared" si="22"/>
        <v>379600</v>
      </c>
      <c r="AP125" s="4">
        <f t="shared" si="20"/>
        <v>379600</v>
      </c>
      <c r="AQ125" s="61"/>
      <c r="AR125" s="61"/>
      <c r="AS125" s="61"/>
      <c r="AT125" s="61"/>
      <c r="AU125" s="61"/>
      <c r="AV125" s="61"/>
      <c r="AW125" s="61">
        <v>379600</v>
      </c>
      <c r="AX125" s="61">
        <v>379600</v>
      </c>
      <c r="AY125" s="4">
        <f t="shared" si="19"/>
        <v>190000</v>
      </c>
      <c r="AZ125" s="61"/>
      <c r="BA125" s="61"/>
      <c r="BB125" s="61"/>
      <c r="BC125" s="61">
        <v>190000</v>
      </c>
      <c r="BD125" s="4">
        <f t="shared" si="17"/>
        <v>200000</v>
      </c>
      <c r="BE125" s="61"/>
      <c r="BF125" s="61"/>
      <c r="BG125" s="61"/>
      <c r="BH125" s="61">
        <v>200000</v>
      </c>
      <c r="BI125" s="4">
        <f t="shared" si="23"/>
        <v>200000</v>
      </c>
      <c r="BJ125" s="61"/>
      <c r="BK125" s="61"/>
      <c r="BL125" s="61"/>
      <c r="BM125" s="61">
        <v>200000</v>
      </c>
      <c r="BN125" s="4">
        <f t="shared" si="21"/>
        <v>200000</v>
      </c>
      <c r="BO125" s="61"/>
      <c r="BP125" s="61"/>
      <c r="BQ125" s="61"/>
      <c r="BR125" s="61">
        <v>200000</v>
      </c>
      <c r="BS125" s="16"/>
    </row>
    <row r="126" spans="1:71" ht="63" x14ac:dyDescent="0.25">
      <c r="A126" s="33" t="s">
        <v>191</v>
      </c>
      <c r="B126" s="34" t="s">
        <v>192</v>
      </c>
      <c r="C126" s="35" t="s">
        <v>38</v>
      </c>
      <c r="D126" s="35" t="s">
        <v>38</v>
      </c>
      <c r="E126" s="35" t="s">
        <v>38</v>
      </c>
      <c r="F126" s="35" t="s">
        <v>38</v>
      </c>
      <c r="G126" s="35" t="s">
        <v>38</v>
      </c>
      <c r="H126" s="35" t="s">
        <v>38</v>
      </c>
      <c r="I126" s="35" t="s">
        <v>38</v>
      </c>
      <c r="J126" s="35" t="s">
        <v>38</v>
      </c>
      <c r="K126" s="35" t="s">
        <v>38</v>
      </c>
      <c r="L126" s="35" t="s">
        <v>38</v>
      </c>
      <c r="M126" s="35" t="s">
        <v>38</v>
      </c>
      <c r="N126" s="35" t="s">
        <v>38</v>
      </c>
      <c r="O126" s="35" t="s">
        <v>38</v>
      </c>
      <c r="P126" s="35" t="s">
        <v>38</v>
      </c>
      <c r="Q126" s="35" t="s">
        <v>38</v>
      </c>
      <c r="R126" s="35" t="s">
        <v>38</v>
      </c>
      <c r="S126" s="35" t="s">
        <v>38</v>
      </c>
      <c r="T126" s="35" t="s">
        <v>38</v>
      </c>
      <c r="U126" s="35" t="s">
        <v>38</v>
      </c>
      <c r="V126" s="35" t="s">
        <v>38</v>
      </c>
      <c r="W126" s="35" t="s">
        <v>38</v>
      </c>
      <c r="X126" s="35" t="s">
        <v>38</v>
      </c>
      <c r="Y126" s="35" t="s">
        <v>38</v>
      </c>
      <c r="Z126" s="35" t="s">
        <v>38</v>
      </c>
      <c r="AA126" s="35" t="s">
        <v>38</v>
      </c>
      <c r="AB126" s="35" t="s">
        <v>38</v>
      </c>
      <c r="AC126" s="35" t="s">
        <v>38</v>
      </c>
      <c r="AD126" s="35" t="s">
        <v>38</v>
      </c>
      <c r="AE126" s="35" t="s">
        <v>38</v>
      </c>
      <c r="AF126" s="35" t="s">
        <v>38</v>
      </c>
      <c r="AG126" s="36" t="s">
        <v>38</v>
      </c>
      <c r="AH126" s="36" t="s">
        <v>38</v>
      </c>
      <c r="AI126" s="36" t="s">
        <v>38</v>
      </c>
      <c r="AJ126" s="7" t="s">
        <v>38</v>
      </c>
      <c r="AK126" s="7" t="s">
        <v>38</v>
      </c>
      <c r="AL126" s="7" t="s">
        <v>38</v>
      </c>
      <c r="AM126" s="7" t="s">
        <v>38</v>
      </c>
      <c r="AN126" s="7" t="s">
        <v>38</v>
      </c>
      <c r="AO126" s="4">
        <f t="shared" si="22"/>
        <v>0</v>
      </c>
      <c r="AP126" s="4">
        <f t="shared" si="20"/>
        <v>0</v>
      </c>
      <c r="AQ126" s="1">
        <f t="shared" ref="AQ126:AX126" si="24">SUM(AQ127:AQ128)</f>
        <v>0</v>
      </c>
      <c r="AR126" s="1">
        <f t="shared" si="24"/>
        <v>0</v>
      </c>
      <c r="AS126" s="1">
        <f>SUM(AS127:AS128)</f>
        <v>0</v>
      </c>
      <c r="AT126" s="1">
        <f t="shared" si="24"/>
        <v>0</v>
      </c>
      <c r="AU126" s="1">
        <f t="shared" si="24"/>
        <v>0</v>
      </c>
      <c r="AV126" s="1">
        <f t="shared" si="24"/>
        <v>0</v>
      </c>
      <c r="AW126" s="1">
        <f>SUM(AW127:AW128)</f>
        <v>0</v>
      </c>
      <c r="AX126" s="1">
        <f t="shared" si="24"/>
        <v>0</v>
      </c>
      <c r="AY126" s="4">
        <f t="shared" si="19"/>
        <v>0</v>
      </c>
      <c r="AZ126" s="1">
        <f>SUM(AZ127:AZ128)</f>
        <v>0</v>
      </c>
      <c r="BA126" s="1">
        <f>SUM(BA127:BA128)</f>
        <v>0</v>
      </c>
      <c r="BB126" s="1">
        <f>SUM(BB127:BB128)</f>
        <v>0</v>
      </c>
      <c r="BC126" s="1">
        <f>SUM(BC127:BC128)</f>
        <v>0</v>
      </c>
      <c r="BD126" s="4">
        <f t="shared" si="17"/>
        <v>0</v>
      </c>
      <c r="BE126" s="1">
        <f>SUM(BE127:BE128)</f>
        <v>0</v>
      </c>
      <c r="BF126" s="1">
        <f>SUM(BF127:BF128)</f>
        <v>0</v>
      </c>
      <c r="BG126" s="1">
        <f>SUM(BG127:BG128)</f>
        <v>0</v>
      </c>
      <c r="BH126" s="1">
        <f>SUM(BH127:BH128)</f>
        <v>0</v>
      </c>
      <c r="BI126" s="4">
        <f t="shared" si="23"/>
        <v>0</v>
      </c>
      <c r="BJ126" s="1">
        <f>SUM(BJ127:BJ128)</f>
        <v>0</v>
      </c>
      <c r="BK126" s="1">
        <f>SUM(BK127:BK128)</f>
        <v>0</v>
      </c>
      <c r="BL126" s="1">
        <f>SUM(BL127:BL128)</f>
        <v>0</v>
      </c>
      <c r="BM126" s="1">
        <f>SUM(BM127:BM128)</f>
        <v>0</v>
      </c>
      <c r="BN126" s="4">
        <f t="shared" si="21"/>
        <v>0</v>
      </c>
      <c r="BO126" s="1">
        <f>SUM(BO127:BO128)</f>
        <v>0</v>
      </c>
      <c r="BP126" s="1">
        <f>SUM(BP127:BP128)</f>
        <v>0</v>
      </c>
      <c r="BQ126" s="1">
        <f>SUM(BQ127:BQ128)</f>
        <v>0</v>
      </c>
      <c r="BR126" s="1">
        <f>SUM(BR127:BR128)</f>
        <v>0</v>
      </c>
      <c r="BS126" s="16"/>
    </row>
    <row r="127" spans="1:71" ht="30" customHeight="1" x14ac:dyDescent="0.25">
      <c r="A127" s="138" t="s">
        <v>193</v>
      </c>
      <c r="B127" s="131" t="s">
        <v>194</v>
      </c>
      <c r="C127" s="39" t="s">
        <v>41</v>
      </c>
      <c r="D127" s="39" t="s">
        <v>195</v>
      </c>
      <c r="E127" s="39" t="s">
        <v>42</v>
      </c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 t="s">
        <v>102</v>
      </c>
      <c r="AB127" s="39" t="s">
        <v>43</v>
      </c>
      <c r="AC127" s="40" t="s">
        <v>103</v>
      </c>
      <c r="AD127" s="39" t="s">
        <v>196</v>
      </c>
      <c r="AE127" s="39" t="s">
        <v>43</v>
      </c>
      <c r="AF127" s="40" t="s">
        <v>67</v>
      </c>
      <c r="AG127" s="41"/>
      <c r="AH127" s="41"/>
      <c r="AI127" s="42"/>
      <c r="AJ127" s="140" t="s">
        <v>74</v>
      </c>
      <c r="AK127" s="9" t="s">
        <v>85</v>
      </c>
      <c r="AL127" s="9" t="s">
        <v>82</v>
      </c>
      <c r="AM127" s="9" t="s">
        <v>53</v>
      </c>
      <c r="AN127" s="9" t="s">
        <v>54</v>
      </c>
      <c r="AO127" s="4">
        <f t="shared" si="22"/>
        <v>0</v>
      </c>
      <c r="AP127" s="4">
        <f t="shared" si="20"/>
        <v>0</v>
      </c>
      <c r="AQ127" s="61"/>
      <c r="AR127" s="61"/>
      <c r="AS127" s="61"/>
      <c r="AT127" s="61"/>
      <c r="AU127" s="61"/>
      <c r="AV127" s="61"/>
      <c r="AW127" s="61"/>
      <c r="AX127" s="61"/>
      <c r="AY127" s="4">
        <f t="shared" si="19"/>
        <v>0</v>
      </c>
      <c r="AZ127" s="61"/>
      <c r="BA127" s="61"/>
      <c r="BB127" s="61"/>
      <c r="BC127" s="61"/>
      <c r="BD127" s="4">
        <f t="shared" si="17"/>
        <v>0</v>
      </c>
      <c r="BE127" s="61"/>
      <c r="BF127" s="61"/>
      <c r="BG127" s="61"/>
      <c r="BH127" s="61"/>
      <c r="BI127" s="4">
        <f t="shared" si="23"/>
        <v>0</v>
      </c>
      <c r="BJ127" s="61"/>
      <c r="BK127" s="61"/>
      <c r="BL127" s="61"/>
      <c r="BM127" s="61"/>
      <c r="BN127" s="4">
        <f t="shared" si="21"/>
        <v>0</v>
      </c>
      <c r="BO127" s="61"/>
      <c r="BP127" s="61"/>
      <c r="BQ127" s="61"/>
      <c r="BR127" s="61"/>
      <c r="BS127" s="16"/>
    </row>
    <row r="128" spans="1:71" ht="25.5" customHeight="1" x14ac:dyDescent="0.25">
      <c r="A128" s="138"/>
      <c r="B128" s="131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40"/>
      <c r="AD128" s="39" t="s">
        <v>197</v>
      </c>
      <c r="AE128" s="39" t="s">
        <v>43</v>
      </c>
      <c r="AF128" s="40" t="s">
        <v>198</v>
      </c>
      <c r="AG128" s="39"/>
      <c r="AH128" s="39"/>
      <c r="AI128" s="40"/>
      <c r="AJ128" s="140"/>
      <c r="AK128" s="9"/>
      <c r="AL128" s="9"/>
      <c r="AM128" s="9"/>
      <c r="AN128" s="9"/>
      <c r="AO128" s="4">
        <f t="shared" si="22"/>
        <v>0</v>
      </c>
      <c r="AP128" s="4">
        <f t="shared" si="20"/>
        <v>0</v>
      </c>
      <c r="AQ128" s="61"/>
      <c r="AR128" s="61"/>
      <c r="AS128" s="61"/>
      <c r="AT128" s="61"/>
      <c r="AU128" s="61"/>
      <c r="AV128" s="61"/>
      <c r="AW128" s="61"/>
      <c r="AX128" s="61"/>
      <c r="AY128" s="4">
        <f t="shared" si="19"/>
        <v>0</v>
      </c>
      <c r="AZ128" s="61"/>
      <c r="BA128" s="61"/>
      <c r="BB128" s="61"/>
      <c r="BC128" s="61"/>
      <c r="BD128" s="4">
        <f t="shared" si="17"/>
        <v>0</v>
      </c>
      <c r="BE128" s="61"/>
      <c r="BF128" s="61"/>
      <c r="BG128" s="61"/>
      <c r="BH128" s="61"/>
      <c r="BI128" s="4">
        <f t="shared" si="23"/>
        <v>0</v>
      </c>
      <c r="BJ128" s="61"/>
      <c r="BK128" s="61"/>
      <c r="BL128" s="61"/>
      <c r="BM128" s="61"/>
      <c r="BN128" s="4">
        <f t="shared" si="21"/>
        <v>0</v>
      </c>
      <c r="BO128" s="61"/>
      <c r="BP128" s="61"/>
      <c r="BQ128" s="61"/>
      <c r="BR128" s="61"/>
      <c r="BS128" s="16"/>
    </row>
    <row r="129" spans="1:71" ht="136.5" x14ac:dyDescent="0.25">
      <c r="A129" s="33" t="s">
        <v>199</v>
      </c>
      <c r="B129" s="34" t="s">
        <v>200</v>
      </c>
      <c r="C129" s="35" t="s">
        <v>38</v>
      </c>
      <c r="D129" s="35" t="s">
        <v>38</v>
      </c>
      <c r="E129" s="35" t="s">
        <v>38</v>
      </c>
      <c r="F129" s="35" t="s">
        <v>38</v>
      </c>
      <c r="G129" s="35" t="s">
        <v>38</v>
      </c>
      <c r="H129" s="35" t="s">
        <v>38</v>
      </c>
      <c r="I129" s="35" t="s">
        <v>38</v>
      </c>
      <c r="J129" s="35" t="s">
        <v>38</v>
      </c>
      <c r="K129" s="35" t="s">
        <v>38</v>
      </c>
      <c r="L129" s="35" t="s">
        <v>38</v>
      </c>
      <c r="M129" s="35" t="s">
        <v>38</v>
      </c>
      <c r="N129" s="35" t="s">
        <v>38</v>
      </c>
      <c r="O129" s="35" t="s">
        <v>38</v>
      </c>
      <c r="P129" s="35" t="s">
        <v>38</v>
      </c>
      <c r="Q129" s="35" t="s">
        <v>38</v>
      </c>
      <c r="R129" s="35" t="s">
        <v>38</v>
      </c>
      <c r="S129" s="35" t="s">
        <v>38</v>
      </c>
      <c r="T129" s="35" t="s">
        <v>38</v>
      </c>
      <c r="U129" s="35" t="s">
        <v>38</v>
      </c>
      <c r="V129" s="35" t="s">
        <v>38</v>
      </c>
      <c r="W129" s="35" t="s">
        <v>38</v>
      </c>
      <c r="X129" s="35" t="s">
        <v>38</v>
      </c>
      <c r="Y129" s="35" t="s">
        <v>38</v>
      </c>
      <c r="Z129" s="35" t="s">
        <v>38</v>
      </c>
      <c r="AA129" s="35" t="s">
        <v>38</v>
      </c>
      <c r="AB129" s="35" t="s">
        <v>38</v>
      </c>
      <c r="AC129" s="35" t="s">
        <v>38</v>
      </c>
      <c r="AD129" s="35" t="s">
        <v>38</v>
      </c>
      <c r="AE129" s="35" t="s">
        <v>38</v>
      </c>
      <c r="AF129" s="35" t="s">
        <v>38</v>
      </c>
      <c r="AG129" s="36" t="s">
        <v>38</v>
      </c>
      <c r="AH129" s="36" t="s">
        <v>38</v>
      </c>
      <c r="AI129" s="36" t="s">
        <v>38</v>
      </c>
      <c r="AJ129" s="7" t="s">
        <v>38</v>
      </c>
      <c r="AK129" s="7" t="s">
        <v>38</v>
      </c>
      <c r="AL129" s="7" t="s">
        <v>38</v>
      </c>
      <c r="AM129" s="7" t="s">
        <v>38</v>
      </c>
      <c r="AN129" s="7" t="s">
        <v>38</v>
      </c>
      <c r="AO129" s="4">
        <f t="shared" si="22"/>
        <v>10326717.220000001</v>
      </c>
      <c r="AP129" s="4">
        <f t="shared" si="20"/>
        <v>10326717.220000001</v>
      </c>
      <c r="AQ129" s="1">
        <f t="shared" ref="AQ129:AV129" si="25">SUM(AQ130:AQ151)</f>
        <v>0</v>
      </c>
      <c r="AR129" s="1">
        <f t="shared" si="25"/>
        <v>0</v>
      </c>
      <c r="AS129" s="1">
        <f>SUM(AS130:AS151)</f>
        <v>349692.8</v>
      </c>
      <c r="AT129" s="1">
        <f t="shared" si="25"/>
        <v>349692.8</v>
      </c>
      <c r="AU129" s="1">
        <f t="shared" si="25"/>
        <v>0</v>
      </c>
      <c r="AV129" s="1">
        <f t="shared" si="25"/>
        <v>0</v>
      </c>
      <c r="AW129" s="1">
        <f>SUM(AW130:AW151)</f>
        <v>9977024.4199999999</v>
      </c>
      <c r="AX129" s="1">
        <f>SUM(AX130:AX151)</f>
        <v>9977024.4199999999</v>
      </c>
      <c r="AY129" s="4">
        <f t="shared" si="19"/>
        <v>9960295.3099999987</v>
      </c>
      <c r="AZ129" s="1">
        <f>SUM(AZ130:AZ151)</f>
        <v>0</v>
      </c>
      <c r="BA129" s="1">
        <f>SUM(BA130:BA151)</f>
        <v>0</v>
      </c>
      <c r="BB129" s="1">
        <f>SUM(BB130:BB151)</f>
        <v>0</v>
      </c>
      <c r="BC129" s="1">
        <f>SUM(BC130:BC151)</f>
        <v>9960295.3099999987</v>
      </c>
      <c r="BD129" s="4">
        <f t="shared" si="17"/>
        <v>8425300</v>
      </c>
      <c r="BE129" s="1">
        <f>SUM(BE130:BE151)</f>
        <v>0</v>
      </c>
      <c r="BF129" s="1">
        <f>SUM(BF130:BF151)</f>
        <v>0</v>
      </c>
      <c r="BG129" s="1">
        <f>SUM(BG130:BG151)</f>
        <v>0</v>
      </c>
      <c r="BH129" s="1">
        <f>SUM(BH130:BH151)</f>
        <v>8425300</v>
      </c>
      <c r="BI129" s="4">
        <f t="shared" si="23"/>
        <v>8691900</v>
      </c>
      <c r="BJ129" s="1">
        <f>SUM(BJ130:BJ151)</f>
        <v>0</v>
      </c>
      <c r="BK129" s="1">
        <f>SUM(BK130:BK151)</f>
        <v>0</v>
      </c>
      <c r="BL129" s="1">
        <f>SUM(BL130:BL151)</f>
        <v>0</v>
      </c>
      <c r="BM129" s="1">
        <f>SUM(BM130:BM151)</f>
        <v>8691900</v>
      </c>
      <c r="BN129" s="4">
        <f t="shared" si="21"/>
        <v>8956200</v>
      </c>
      <c r="BO129" s="1">
        <f>SUM(BO130:BO151)</f>
        <v>0</v>
      </c>
      <c r="BP129" s="1">
        <f>SUM(BP130:BP151)</f>
        <v>0</v>
      </c>
      <c r="BQ129" s="1">
        <f>SUM(BQ130:BQ151)</f>
        <v>0</v>
      </c>
      <c r="BR129" s="1">
        <f>SUM(BR130:BR151)</f>
        <v>8956200</v>
      </c>
      <c r="BS129" s="16"/>
    </row>
    <row r="130" spans="1:71" ht="13.5" customHeight="1" x14ac:dyDescent="0.25">
      <c r="A130" s="138" t="s">
        <v>201</v>
      </c>
      <c r="B130" s="131" t="s">
        <v>202</v>
      </c>
      <c r="C130" s="39" t="s">
        <v>93</v>
      </c>
      <c r="D130" s="39" t="s">
        <v>94</v>
      </c>
      <c r="E130" s="39" t="s">
        <v>95</v>
      </c>
      <c r="F130" s="39"/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40"/>
      <c r="AD130" s="39"/>
      <c r="AE130" s="39"/>
      <c r="AF130" s="40"/>
      <c r="AG130" s="93" t="s">
        <v>405</v>
      </c>
      <c r="AH130" s="41"/>
      <c r="AI130" s="42"/>
      <c r="AJ130" s="140" t="s">
        <v>45</v>
      </c>
      <c r="AK130" s="9" t="s">
        <v>89</v>
      </c>
      <c r="AL130" s="9" t="s">
        <v>203</v>
      </c>
      <c r="AM130" s="86">
        <v>121</v>
      </c>
      <c r="AN130" s="9" t="s">
        <v>61</v>
      </c>
      <c r="AO130" s="4">
        <f t="shared" si="22"/>
        <v>4817460.01</v>
      </c>
      <c r="AP130" s="4">
        <f t="shared" si="20"/>
        <v>4817460.01</v>
      </c>
      <c r="AQ130" s="61"/>
      <c r="AR130" s="61"/>
      <c r="AS130" s="61"/>
      <c r="AT130" s="61"/>
      <c r="AU130" s="61"/>
      <c r="AV130" s="61"/>
      <c r="AW130" s="61">
        <v>4817460.01</v>
      </c>
      <c r="AX130" s="61">
        <v>4817460.01</v>
      </c>
      <c r="AY130" s="4">
        <f t="shared" si="19"/>
        <v>5026552.84</v>
      </c>
      <c r="AZ130" s="61"/>
      <c r="BA130" s="61"/>
      <c r="BB130" s="61"/>
      <c r="BC130" s="61">
        <v>5026552.84</v>
      </c>
      <c r="BD130" s="4">
        <f t="shared" si="17"/>
        <v>3936000</v>
      </c>
      <c r="BE130" s="61"/>
      <c r="BF130" s="61"/>
      <c r="BG130" s="61"/>
      <c r="BH130" s="61">
        <v>3936000</v>
      </c>
      <c r="BI130" s="4">
        <f t="shared" si="23"/>
        <v>4093000</v>
      </c>
      <c r="BJ130" s="61"/>
      <c r="BK130" s="61"/>
      <c r="BL130" s="61"/>
      <c r="BM130" s="61">
        <v>4093000</v>
      </c>
      <c r="BN130" s="4">
        <f t="shared" si="21"/>
        <v>4257000</v>
      </c>
      <c r="BO130" s="61"/>
      <c r="BP130" s="61"/>
      <c r="BQ130" s="61"/>
      <c r="BR130" s="124">
        <v>4257000</v>
      </c>
      <c r="BS130" s="16"/>
    </row>
    <row r="131" spans="1:71" ht="18" customHeight="1" x14ac:dyDescent="0.25">
      <c r="A131" s="138"/>
      <c r="B131" s="131"/>
      <c r="C131" s="39" t="s">
        <v>93</v>
      </c>
      <c r="D131" s="39" t="s">
        <v>94</v>
      </c>
      <c r="E131" s="39" t="s">
        <v>95</v>
      </c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40"/>
      <c r="AD131" s="39"/>
      <c r="AE131" s="39"/>
      <c r="AF131" s="40"/>
      <c r="AG131" s="41"/>
      <c r="AH131" s="41"/>
      <c r="AI131" s="42"/>
      <c r="AJ131" s="140"/>
      <c r="AK131" s="9" t="s">
        <v>89</v>
      </c>
      <c r="AL131" s="9" t="s">
        <v>203</v>
      </c>
      <c r="AM131" s="9" t="s">
        <v>91</v>
      </c>
      <c r="AN131" s="9" t="s">
        <v>61</v>
      </c>
      <c r="AO131" s="4">
        <f t="shared" si="22"/>
        <v>0</v>
      </c>
      <c r="AP131" s="4">
        <f t="shared" si="20"/>
        <v>0</v>
      </c>
      <c r="AQ131" s="61"/>
      <c r="AR131" s="61"/>
      <c r="AS131" s="61"/>
      <c r="AT131" s="61"/>
      <c r="AU131" s="61"/>
      <c r="AV131" s="61"/>
      <c r="AW131" s="61"/>
      <c r="AX131" s="61"/>
      <c r="AY131" s="4">
        <f t="shared" si="19"/>
        <v>0</v>
      </c>
      <c r="AZ131" s="61"/>
      <c r="BA131" s="61"/>
      <c r="BB131" s="61"/>
      <c r="BC131" s="61"/>
      <c r="BD131" s="4"/>
      <c r="BE131" s="61"/>
      <c r="BF131" s="61"/>
      <c r="BG131" s="61"/>
      <c r="BH131" s="61"/>
      <c r="BI131" s="4">
        <f t="shared" si="23"/>
        <v>0</v>
      </c>
      <c r="BJ131" s="61"/>
      <c r="BK131" s="61"/>
      <c r="BL131" s="61"/>
      <c r="BM131" s="61"/>
      <c r="BN131" s="4">
        <f>BO131+BP131+BQ131+BR131</f>
        <v>0</v>
      </c>
      <c r="BO131" s="61"/>
      <c r="BP131" s="61"/>
      <c r="BQ131" s="61"/>
      <c r="BR131" s="124">
        <v>0</v>
      </c>
      <c r="BS131" s="16"/>
    </row>
    <row r="132" spans="1:71" x14ac:dyDescent="0.25">
      <c r="A132" s="138"/>
      <c r="B132" s="131"/>
      <c r="C132" s="39"/>
      <c r="D132" s="39"/>
      <c r="E132" s="39"/>
      <c r="F132" s="39"/>
      <c r="G132" s="39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40"/>
      <c r="AD132" s="39"/>
      <c r="AE132" s="39"/>
      <c r="AF132" s="40"/>
      <c r="AG132" s="39"/>
      <c r="AH132" s="39"/>
      <c r="AI132" s="40"/>
      <c r="AJ132" s="140"/>
      <c r="AK132" s="9" t="s">
        <v>89</v>
      </c>
      <c r="AL132" s="9" t="s">
        <v>203</v>
      </c>
      <c r="AM132" s="9" t="s">
        <v>90</v>
      </c>
      <c r="AN132" s="9" t="s">
        <v>61</v>
      </c>
      <c r="AO132" s="4">
        <f t="shared" si="22"/>
        <v>1436782.31</v>
      </c>
      <c r="AP132" s="4">
        <f t="shared" si="20"/>
        <v>1436782.31</v>
      </c>
      <c r="AQ132" s="61"/>
      <c r="AR132" s="61"/>
      <c r="AS132" s="61"/>
      <c r="AT132" s="61"/>
      <c r="AU132" s="61"/>
      <c r="AV132" s="61"/>
      <c r="AW132" s="61">
        <v>1436782.31</v>
      </c>
      <c r="AX132" s="61">
        <v>1436782.31</v>
      </c>
      <c r="AY132" s="4">
        <f t="shared" ref="AY132:AY152" si="26">AZ132+BA132+BB132+BC132</f>
        <v>1529300</v>
      </c>
      <c r="AZ132" s="61"/>
      <c r="BA132" s="61"/>
      <c r="BB132" s="61"/>
      <c r="BC132" s="61">
        <v>1529300</v>
      </c>
      <c r="BD132" s="4">
        <f t="shared" ref="BD132:BD152" si="27">BE132+BF132+BG132+BH132</f>
        <v>1188700</v>
      </c>
      <c r="BE132" s="61"/>
      <c r="BF132" s="61"/>
      <c r="BG132" s="61"/>
      <c r="BH132" s="61">
        <v>1188700</v>
      </c>
      <c r="BI132" s="4">
        <f t="shared" si="23"/>
        <v>1236100</v>
      </c>
      <c r="BJ132" s="61"/>
      <c r="BK132" s="61"/>
      <c r="BL132" s="61"/>
      <c r="BM132" s="61">
        <v>1236100</v>
      </c>
      <c r="BN132" s="4">
        <f t="shared" si="21"/>
        <v>1285600</v>
      </c>
      <c r="BO132" s="61"/>
      <c r="BP132" s="61"/>
      <c r="BQ132" s="61"/>
      <c r="BR132" s="124">
        <v>1285600</v>
      </c>
      <c r="BS132" s="16"/>
    </row>
    <row r="133" spans="1:71" x14ac:dyDescent="0.25">
      <c r="A133" s="138"/>
      <c r="B133" s="131"/>
      <c r="C133" s="39"/>
      <c r="D133" s="39"/>
      <c r="E133" s="39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40"/>
      <c r="AD133" s="39"/>
      <c r="AE133" s="39"/>
      <c r="AF133" s="40"/>
      <c r="AG133" s="39"/>
      <c r="AH133" s="39"/>
      <c r="AI133" s="40"/>
      <c r="AJ133" s="140"/>
      <c r="AK133" s="9" t="s">
        <v>89</v>
      </c>
      <c r="AL133" s="9" t="s">
        <v>203</v>
      </c>
      <c r="AM133" s="9" t="s">
        <v>64</v>
      </c>
      <c r="AN133" s="9" t="s">
        <v>54</v>
      </c>
      <c r="AO133" s="4">
        <f t="shared" si="22"/>
        <v>465257.96</v>
      </c>
      <c r="AP133" s="4">
        <f t="shared" si="20"/>
        <v>465257.96</v>
      </c>
      <c r="AQ133" s="61"/>
      <c r="AR133" s="61"/>
      <c r="AS133" s="61"/>
      <c r="AT133" s="61"/>
      <c r="AU133" s="61"/>
      <c r="AV133" s="61"/>
      <c r="AW133" s="61">
        <v>465257.96</v>
      </c>
      <c r="AX133" s="61">
        <v>465257.96</v>
      </c>
      <c r="AY133" s="4">
        <f t="shared" si="26"/>
        <v>450000</v>
      </c>
      <c r="AZ133" s="61"/>
      <c r="BA133" s="61"/>
      <c r="BB133" s="61"/>
      <c r="BC133" s="61">
        <v>450000</v>
      </c>
      <c r="BD133" s="4">
        <f t="shared" si="27"/>
        <v>375000</v>
      </c>
      <c r="BE133" s="61"/>
      <c r="BF133" s="61"/>
      <c r="BG133" s="61"/>
      <c r="BH133" s="61">
        <v>375000</v>
      </c>
      <c r="BI133" s="4">
        <f t="shared" si="23"/>
        <v>339100</v>
      </c>
      <c r="BJ133" s="61"/>
      <c r="BK133" s="61"/>
      <c r="BL133" s="61"/>
      <c r="BM133" s="61">
        <v>339100</v>
      </c>
      <c r="BN133" s="4">
        <f t="shared" si="21"/>
        <v>339100</v>
      </c>
      <c r="BO133" s="61"/>
      <c r="BP133" s="61"/>
      <c r="BQ133" s="61"/>
      <c r="BR133" s="124">
        <v>339100</v>
      </c>
      <c r="BS133" s="16"/>
    </row>
    <row r="134" spans="1:71" x14ac:dyDescent="0.25">
      <c r="A134" s="138"/>
      <c r="B134" s="131"/>
      <c r="C134" s="39"/>
      <c r="D134" s="39"/>
      <c r="E134" s="39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40"/>
      <c r="AD134" s="39"/>
      <c r="AE134" s="39"/>
      <c r="AF134" s="40"/>
      <c r="AG134" s="39"/>
      <c r="AH134" s="39"/>
      <c r="AI134" s="40"/>
      <c r="AJ134" s="140"/>
      <c r="AK134" s="9" t="s">
        <v>89</v>
      </c>
      <c r="AL134" s="9" t="s">
        <v>203</v>
      </c>
      <c r="AM134" s="9" t="s">
        <v>64</v>
      </c>
      <c r="AN134" s="86">
        <v>310</v>
      </c>
      <c r="AO134" s="4">
        <f t="shared" si="22"/>
        <v>0</v>
      </c>
      <c r="AP134" s="4">
        <f t="shared" si="20"/>
        <v>0</v>
      </c>
      <c r="AQ134" s="61"/>
      <c r="AR134" s="61"/>
      <c r="AS134" s="61"/>
      <c r="AT134" s="61"/>
      <c r="AU134" s="61"/>
      <c r="AV134" s="61"/>
      <c r="AW134" s="61"/>
      <c r="AX134" s="61"/>
      <c r="AY134" s="4">
        <f t="shared" si="26"/>
        <v>0</v>
      </c>
      <c r="AZ134" s="61"/>
      <c r="BA134" s="61"/>
      <c r="BB134" s="61"/>
      <c r="BC134" s="61"/>
      <c r="BD134" s="4">
        <f t="shared" si="27"/>
        <v>0</v>
      </c>
      <c r="BE134" s="61"/>
      <c r="BF134" s="61"/>
      <c r="BG134" s="61"/>
      <c r="BH134" s="61"/>
      <c r="BI134" s="4">
        <f t="shared" si="23"/>
        <v>0</v>
      </c>
      <c r="BJ134" s="61"/>
      <c r="BK134" s="61"/>
      <c r="BL134" s="61"/>
      <c r="BM134" s="61"/>
      <c r="BN134" s="4">
        <f>BO134+BP134+BQ134+BR134</f>
        <v>0</v>
      </c>
      <c r="BO134" s="61"/>
      <c r="BP134" s="61"/>
      <c r="BQ134" s="61"/>
      <c r="BR134" s="124">
        <v>0</v>
      </c>
      <c r="BS134" s="16"/>
    </row>
    <row r="135" spans="1:71" x14ac:dyDescent="0.25">
      <c r="A135" s="138"/>
      <c r="B135" s="131"/>
      <c r="C135" s="39"/>
      <c r="D135" s="39"/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40"/>
      <c r="AD135" s="39"/>
      <c r="AE135" s="39"/>
      <c r="AF135" s="40"/>
      <c r="AG135" s="39"/>
      <c r="AH135" s="39"/>
      <c r="AI135" s="40"/>
      <c r="AJ135" s="140"/>
      <c r="AK135" s="9" t="s">
        <v>89</v>
      </c>
      <c r="AL135" s="9" t="s">
        <v>203</v>
      </c>
      <c r="AM135" s="9" t="s">
        <v>53</v>
      </c>
      <c r="AN135" s="9" t="s">
        <v>54</v>
      </c>
      <c r="AO135" s="4">
        <f t="shared" si="22"/>
        <v>717829.81</v>
      </c>
      <c r="AP135" s="4">
        <f t="shared" ref="AP135:AP171" si="28">AR135+AT135+AV135+AX135</f>
        <v>717829.81</v>
      </c>
      <c r="AQ135" s="61"/>
      <c r="AR135" s="61"/>
      <c r="AS135" s="61"/>
      <c r="AT135" s="61"/>
      <c r="AU135" s="61"/>
      <c r="AV135" s="61"/>
      <c r="AW135" s="61">
        <v>717829.81</v>
      </c>
      <c r="AX135" s="61">
        <v>717829.81</v>
      </c>
      <c r="AY135" s="4">
        <f t="shared" si="26"/>
        <v>473100</v>
      </c>
      <c r="AZ135" s="61"/>
      <c r="BA135" s="61"/>
      <c r="BB135" s="61"/>
      <c r="BC135" s="61">
        <v>473100</v>
      </c>
      <c r="BD135" s="4">
        <f t="shared" si="27"/>
        <v>532000</v>
      </c>
      <c r="BE135" s="61"/>
      <c r="BF135" s="61"/>
      <c r="BG135" s="61"/>
      <c r="BH135" s="61">
        <v>532000</v>
      </c>
      <c r="BI135" s="4">
        <f t="shared" si="23"/>
        <v>571000</v>
      </c>
      <c r="BJ135" s="61"/>
      <c r="BK135" s="61"/>
      <c r="BL135" s="61"/>
      <c r="BM135" s="61">
        <v>571000</v>
      </c>
      <c r="BN135" s="4">
        <f t="shared" si="21"/>
        <v>571000</v>
      </c>
      <c r="BO135" s="61"/>
      <c r="BP135" s="61"/>
      <c r="BQ135" s="61"/>
      <c r="BR135" s="124">
        <v>571000</v>
      </c>
      <c r="BS135" s="16"/>
    </row>
    <row r="136" spans="1:71" x14ac:dyDescent="0.25">
      <c r="A136" s="138"/>
      <c r="B136" s="131"/>
      <c r="C136" s="39"/>
      <c r="D136" s="39"/>
      <c r="E136" s="39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40"/>
      <c r="AD136" s="39"/>
      <c r="AE136" s="39"/>
      <c r="AF136" s="40"/>
      <c r="AG136" s="39"/>
      <c r="AH136" s="39"/>
      <c r="AI136" s="40"/>
      <c r="AJ136" s="140"/>
      <c r="AK136" s="9" t="s">
        <v>89</v>
      </c>
      <c r="AL136" s="9" t="s">
        <v>203</v>
      </c>
      <c r="AM136" s="9" t="s">
        <v>53</v>
      </c>
      <c r="AN136" s="9" t="s">
        <v>303</v>
      </c>
      <c r="AO136" s="4">
        <f t="shared" si="22"/>
        <v>93551</v>
      </c>
      <c r="AP136" s="4">
        <f t="shared" si="28"/>
        <v>93551</v>
      </c>
      <c r="AQ136" s="61"/>
      <c r="AR136" s="61"/>
      <c r="AS136" s="61"/>
      <c r="AT136" s="61"/>
      <c r="AU136" s="61"/>
      <c r="AV136" s="61"/>
      <c r="AW136" s="61">
        <v>93551</v>
      </c>
      <c r="AX136" s="61">
        <v>93551</v>
      </c>
      <c r="AY136" s="4">
        <f t="shared" si="26"/>
        <v>0</v>
      </c>
      <c r="AZ136" s="61"/>
      <c r="BA136" s="61"/>
      <c r="BB136" s="61"/>
      <c r="BC136" s="61">
        <v>0</v>
      </c>
      <c r="BD136" s="4">
        <f t="shared" si="27"/>
        <v>0</v>
      </c>
      <c r="BE136" s="61"/>
      <c r="BF136" s="61"/>
      <c r="BG136" s="61"/>
      <c r="BH136" s="61"/>
      <c r="BI136" s="4">
        <f t="shared" si="23"/>
        <v>0</v>
      </c>
      <c r="BJ136" s="61"/>
      <c r="BK136" s="61"/>
      <c r="BL136" s="61"/>
      <c r="BM136" s="61"/>
      <c r="BN136" s="4">
        <f t="shared" si="21"/>
        <v>0</v>
      </c>
      <c r="BO136" s="61"/>
      <c r="BP136" s="61"/>
      <c r="BQ136" s="61"/>
      <c r="BR136" s="124"/>
      <c r="BS136" s="16"/>
    </row>
    <row r="137" spans="1:71" x14ac:dyDescent="0.25">
      <c r="A137" s="138"/>
      <c r="B137" s="131"/>
      <c r="C137" s="39"/>
      <c r="D137" s="39"/>
      <c r="E137" s="39"/>
      <c r="F137" s="39"/>
      <c r="G137" s="39"/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40"/>
      <c r="AD137" s="39"/>
      <c r="AE137" s="39"/>
      <c r="AF137" s="40"/>
      <c r="AG137" s="39"/>
      <c r="AH137" s="39"/>
      <c r="AI137" s="40"/>
      <c r="AJ137" s="140"/>
      <c r="AK137" s="9" t="s">
        <v>89</v>
      </c>
      <c r="AL137" s="9" t="s">
        <v>203</v>
      </c>
      <c r="AM137" s="9" t="s">
        <v>53</v>
      </c>
      <c r="AN137" s="9" t="s">
        <v>75</v>
      </c>
      <c r="AO137" s="4">
        <f t="shared" si="22"/>
        <v>416903.03</v>
      </c>
      <c r="AP137" s="4">
        <f t="shared" si="28"/>
        <v>416903.03</v>
      </c>
      <c r="AQ137" s="61"/>
      <c r="AR137" s="61"/>
      <c r="AS137" s="61"/>
      <c r="AT137" s="61"/>
      <c r="AU137" s="61"/>
      <c r="AV137" s="61"/>
      <c r="AW137" s="61">
        <v>416903.03</v>
      </c>
      <c r="AX137" s="61">
        <v>416903.03</v>
      </c>
      <c r="AY137" s="4">
        <f t="shared" si="26"/>
        <v>509561.83</v>
      </c>
      <c r="AZ137" s="61"/>
      <c r="BA137" s="61"/>
      <c r="BB137" s="61"/>
      <c r="BC137" s="61">
        <v>509561.83</v>
      </c>
      <c r="BD137" s="4">
        <f t="shared" si="27"/>
        <v>415000</v>
      </c>
      <c r="BE137" s="61"/>
      <c r="BF137" s="61"/>
      <c r="BG137" s="61"/>
      <c r="BH137" s="61">
        <v>415000</v>
      </c>
      <c r="BI137" s="4">
        <f t="shared" si="23"/>
        <v>415000</v>
      </c>
      <c r="BJ137" s="61"/>
      <c r="BK137" s="61"/>
      <c r="BL137" s="61"/>
      <c r="BM137" s="61">
        <v>415000</v>
      </c>
      <c r="BN137" s="4">
        <f t="shared" si="21"/>
        <v>415000</v>
      </c>
      <c r="BO137" s="61"/>
      <c r="BP137" s="61"/>
      <c r="BQ137" s="61"/>
      <c r="BR137" s="124">
        <v>415000</v>
      </c>
      <c r="BS137" s="16"/>
    </row>
    <row r="138" spans="1:71" x14ac:dyDescent="0.25">
      <c r="A138" s="138"/>
      <c r="B138" s="131"/>
      <c r="C138" s="39"/>
      <c r="D138" s="39"/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40"/>
      <c r="AD138" s="39"/>
      <c r="AE138" s="39"/>
      <c r="AF138" s="40"/>
      <c r="AG138" s="39"/>
      <c r="AH138" s="39"/>
      <c r="AI138" s="40"/>
      <c r="AJ138" s="140"/>
      <c r="AK138" s="9" t="s">
        <v>89</v>
      </c>
      <c r="AL138" s="9" t="s">
        <v>203</v>
      </c>
      <c r="AM138" s="86">
        <v>247</v>
      </c>
      <c r="AN138" s="86">
        <v>220</v>
      </c>
      <c r="AO138" s="4">
        <f>AQ138+AS138+AU138+AW138</f>
        <v>0</v>
      </c>
      <c r="AP138" s="4">
        <f>AR138+AT138+AV138+AX138</f>
        <v>0</v>
      </c>
      <c r="AQ138" s="61"/>
      <c r="AR138" s="61"/>
      <c r="AS138" s="61"/>
      <c r="AT138" s="61"/>
      <c r="AU138" s="61"/>
      <c r="AV138" s="61"/>
      <c r="AW138" s="61"/>
      <c r="AX138" s="61"/>
      <c r="AY138" s="4">
        <f>AZ138+BA138+BB138+BC138</f>
        <v>290257.67</v>
      </c>
      <c r="AZ138" s="61"/>
      <c r="BA138" s="61"/>
      <c r="BB138" s="61"/>
      <c r="BC138" s="61">
        <v>290257.67</v>
      </c>
      <c r="BD138" s="4">
        <f>BE138+BF138+BG138+BH138</f>
        <v>304000</v>
      </c>
      <c r="BE138" s="61"/>
      <c r="BF138" s="61"/>
      <c r="BG138" s="61"/>
      <c r="BH138" s="61">
        <v>304000</v>
      </c>
      <c r="BI138" s="4">
        <f>BJ138+BK138+BL138+BM138</f>
        <v>315000</v>
      </c>
      <c r="BJ138" s="61"/>
      <c r="BK138" s="61"/>
      <c r="BL138" s="61"/>
      <c r="BM138" s="61">
        <v>315000</v>
      </c>
      <c r="BN138" s="4">
        <f>BO138+BP138+BQ138+BR138</f>
        <v>315000</v>
      </c>
      <c r="BO138" s="61"/>
      <c r="BP138" s="61"/>
      <c r="BQ138" s="61"/>
      <c r="BR138" s="124">
        <v>315000</v>
      </c>
      <c r="BS138" s="16"/>
    </row>
    <row r="139" spans="1:71" x14ac:dyDescent="0.25">
      <c r="A139" s="138"/>
      <c r="B139" s="131"/>
      <c r="C139" s="39"/>
      <c r="D139" s="39"/>
      <c r="E139" s="39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40"/>
      <c r="AD139" s="39"/>
      <c r="AE139" s="39"/>
      <c r="AF139" s="40"/>
      <c r="AG139" s="39"/>
      <c r="AH139" s="39"/>
      <c r="AI139" s="40"/>
      <c r="AJ139" s="140"/>
      <c r="AK139" s="9" t="s">
        <v>89</v>
      </c>
      <c r="AL139" s="9" t="s">
        <v>203</v>
      </c>
      <c r="AM139" s="9" t="s">
        <v>66</v>
      </c>
      <c r="AN139" s="9" t="s">
        <v>48</v>
      </c>
      <c r="AO139" s="4">
        <f t="shared" si="22"/>
        <v>7663</v>
      </c>
      <c r="AP139" s="4">
        <f t="shared" si="28"/>
        <v>7663</v>
      </c>
      <c r="AQ139" s="61"/>
      <c r="AR139" s="61"/>
      <c r="AS139" s="61"/>
      <c r="AT139" s="61"/>
      <c r="AU139" s="61"/>
      <c r="AV139" s="61"/>
      <c r="AW139" s="61">
        <v>7663</v>
      </c>
      <c r="AX139" s="61">
        <v>7663</v>
      </c>
      <c r="AY139" s="4">
        <f t="shared" si="26"/>
        <v>380</v>
      </c>
      <c r="AZ139" s="61"/>
      <c r="BA139" s="61"/>
      <c r="BB139" s="61"/>
      <c r="BC139" s="61">
        <v>380</v>
      </c>
      <c r="BD139" s="4">
        <f t="shared" si="27"/>
        <v>0</v>
      </c>
      <c r="BE139" s="61"/>
      <c r="BF139" s="61"/>
      <c r="BG139" s="61"/>
      <c r="BH139" s="61"/>
      <c r="BI139" s="4">
        <f t="shared" si="23"/>
        <v>0</v>
      </c>
      <c r="BJ139" s="61"/>
      <c r="BK139" s="61"/>
      <c r="BL139" s="61"/>
      <c r="BM139" s="61"/>
      <c r="BN139" s="4">
        <f t="shared" si="21"/>
        <v>0</v>
      </c>
      <c r="BO139" s="61"/>
      <c r="BP139" s="61"/>
      <c r="BQ139" s="61"/>
      <c r="BR139" s="124">
        <v>0</v>
      </c>
      <c r="BS139" s="16"/>
    </row>
    <row r="140" spans="1:71" x14ac:dyDescent="0.25">
      <c r="A140" s="138"/>
      <c r="B140" s="131"/>
      <c r="C140" s="39"/>
      <c r="D140" s="39"/>
      <c r="E140" s="39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40"/>
      <c r="AD140" s="39"/>
      <c r="AE140" s="39"/>
      <c r="AF140" s="40"/>
      <c r="AG140" s="39"/>
      <c r="AH140" s="39"/>
      <c r="AI140" s="40"/>
      <c r="AJ140" s="140"/>
      <c r="AK140" s="9" t="s">
        <v>89</v>
      </c>
      <c r="AL140" s="9" t="s">
        <v>203</v>
      </c>
      <c r="AM140" s="9" t="s">
        <v>69</v>
      </c>
      <c r="AN140" s="9" t="s">
        <v>48</v>
      </c>
      <c r="AO140" s="4">
        <f t="shared" si="22"/>
        <v>17162.53</v>
      </c>
      <c r="AP140" s="4">
        <f t="shared" si="28"/>
        <v>17162.53</v>
      </c>
      <c r="AQ140" s="61"/>
      <c r="AR140" s="61"/>
      <c r="AS140" s="61"/>
      <c r="AT140" s="61"/>
      <c r="AU140" s="61"/>
      <c r="AV140" s="61"/>
      <c r="AW140" s="61">
        <v>17162.53</v>
      </c>
      <c r="AX140" s="61">
        <v>17162.53</v>
      </c>
      <c r="AY140" s="4">
        <f t="shared" si="26"/>
        <v>15740.81</v>
      </c>
      <c r="AZ140" s="61"/>
      <c r="BA140" s="61"/>
      <c r="BB140" s="61"/>
      <c r="BC140" s="61">
        <v>15740.81</v>
      </c>
      <c r="BD140" s="4">
        <f t="shared" si="27"/>
        <v>15000</v>
      </c>
      <c r="BE140" s="61"/>
      <c r="BF140" s="61"/>
      <c r="BG140" s="61"/>
      <c r="BH140" s="61">
        <v>15000</v>
      </c>
      <c r="BI140" s="4">
        <f t="shared" si="23"/>
        <v>15000</v>
      </c>
      <c r="BJ140" s="61"/>
      <c r="BK140" s="61"/>
      <c r="BL140" s="61"/>
      <c r="BM140" s="61">
        <v>15000</v>
      </c>
      <c r="BN140" s="4">
        <f t="shared" si="21"/>
        <v>15000</v>
      </c>
      <c r="BO140" s="61"/>
      <c r="BP140" s="61"/>
      <c r="BQ140" s="61"/>
      <c r="BR140" s="124">
        <v>15000</v>
      </c>
      <c r="BS140" s="16"/>
    </row>
    <row r="141" spans="1:71" x14ac:dyDescent="0.25">
      <c r="A141" s="138"/>
      <c r="B141" s="131"/>
      <c r="C141" s="39"/>
      <c r="D141" s="39"/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40"/>
      <c r="AD141" s="39"/>
      <c r="AE141" s="39"/>
      <c r="AF141" s="40"/>
      <c r="AG141" s="39"/>
      <c r="AH141" s="39"/>
      <c r="AI141" s="40"/>
      <c r="AJ141" s="140"/>
      <c r="AK141" s="9" t="s">
        <v>89</v>
      </c>
      <c r="AL141" s="100" t="s">
        <v>413</v>
      </c>
      <c r="AM141" s="86">
        <v>350</v>
      </c>
      <c r="AN141" s="86">
        <v>290</v>
      </c>
      <c r="AO141" s="4">
        <f t="shared" ref="AO141:AO171" si="29">AQ141+AS141+AU141+AW141</f>
        <v>0</v>
      </c>
      <c r="AP141" s="4">
        <f t="shared" si="28"/>
        <v>0</v>
      </c>
      <c r="AQ141" s="61"/>
      <c r="AR141" s="61"/>
      <c r="AS141" s="61"/>
      <c r="AT141" s="61"/>
      <c r="AU141" s="61"/>
      <c r="AV141" s="61"/>
      <c r="AW141" s="61"/>
      <c r="AX141" s="61"/>
      <c r="AY141" s="4">
        <f t="shared" si="26"/>
        <v>0</v>
      </c>
      <c r="AZ141" s="61"/>
      <c r="BA141" s="61"/>
      <c r="BB141" s="61"/>
      <c r="BC141" s="61"/>
      <c r="BD141" s="4">
        <f t="shared" si="27"/>
        <v>0</v>
      </c>
      <c r="BE141" s="61"/>
      <c r="BF141" s="61"/>
      <c r="BG141" s="61"/>
      <c r="BH141" s="61"/>
      <c r="BI141" s="4">
        <f t="shared" si="23"/>
        <v>0</v>
      </c>
      <c r="BJ141" s="61"/>
      <c r="BK141" s="61"/>
      <c r="BL141" s="61"/>
      <c r="BM141" s="61"/>
      <c r="BN141" s="4">
        <f t="shared" si="21"/>
        <v>0</v>
      </c>
      <c r="BO141" s="61"/>
      <c r="BP141" s="61"/>
      <c r="BQ141" s="61"/>
      <c r="BR141" s="124">
        <v>0</v>
      </c>
      <c r="BS141" s="16"/>
    </row>
    <row r="142" spans="1:71" ht="13.5" customHeight="1" x14ac:dyDescent="0.25">
      <c r="A142" s="138"/>
      <c r="B142" s="131"/>
      <c r="C142" s="39" t="s">
        <v>93</v>
      </c>
      <c r="D142" s="39" t="s">
        <v>94</v>
      </c>
      <c r="E142" s="39" t="s">
        <v>95</v>
      </c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40"/>
      <c r="AD142" s="39"/>
      <c r="AE142" s="39"/>
      <c r="AF142" s="40"/>
      <c r="AG142" s="93" t="s">
        <v>405</v>
      </c>
      <c r="AH142" s="41"/>
      <c r="AI142" s="42"/>
      <c r="AJ142" s="140"/>
      <c r="AK142" s="9" t="s">
        <v>89</v>
      </c>
      <c r="AL142" s="9" t="s">
        <v>203</v>
      </c>
      <c r="AM142" s="86">
        <v>121</v>
      </c>
      <c r="AN142" s="86">
        <v>260</v>
      </c>
      <c r="AO142" s="4">
        <f t="shared" si="29"/>
        <v>17409.240000000002</v>
      </c>
      <c r="AP142" s="4">
        <f t="shared" si="28"/>
        <v>17409.240000000002</v>
      </c>
      <c r="AQ142" s="61"/>
      <c r="AR142" s="61"/>
      <c r="AS142" s="61"/>
      <c r="AT142" s="61"/>
      <c r="AU142" s="61"/>
      <c r="AV142" s="61"/>
      <c r="AW142" s="61">
        <v>17409.240000000002</v>
      </c>
      <c r="AX142" s="61">
        <v>17409.240000000002</v>
      </c>
      <c r="AY142" s="4">
        <f t="shared" si="26"/>
        <v>37547.160000000003</v>
      </c>
      <c r="AZ142" s="61"/>
      <c r="BA142" s="61"/>
      <c r="BB142" s="61"/>
      <c r="BC142" s="61">
        <v>37547.160000000003</v>
      </c>
      <c r="BD142" s="4">
        <f t="shared" si="27"/>
        <v>0</v>
      </c>
      <c r="BE142" s="61"/>
      <c r="BF142" s="61"/>
      <c r="BG142" s="61"/>
      <c r="BH142" s="61"/>
      <c r="BI142" s="4">
        <f>BJ142+BK142+BL142+BM142</f>
        <v>0</v>
      </c>
      <c r="BJ142" s="61"/>
      <c r="BK142" s="61"/>
      <c r="BL142" s="61"/>
      <c r="BM142" s="61"/>
      <c r="BN142" s="4">
        <f>BO142+BP142+BQ142+BR142</f>
        <v>0</v>
      </c>
      <c r="BO142" s="61"/>
      <c r="BP142" s="61"/>
      <c r="BQ142" s="61"/>
      <c r="BR142" s="124">
        <v>0</v>
      </c>
      <c r="BS142" s="16"/>
    </row>
    <row r="143" spans="1:71" x14ac:dyDescent="0.25">
      <c r="A143" s="138"/>
      <c r="B143" s="131"/>
      <c r="C143" s="39"/>
      <c r="D143" s="39"/>
      <c r="E143" s="39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40"/>
      <c r="AD143" s="39"/>
      <c r="AE143" s="39"/>
      <c r="AF143" s="40"/>
      <c r="AG143" s="39"/>
      <c r="AH143" s="39"/>
      <c r="AI143" s="40"/>
      <c r="AJ143" s="140"/>
      <c r="AK143" s="9" t="s">
        <v>89</v>
      </c>
      <c r="AL143" s="100" t="s">
        <v>203</v>
      </c>
      <c r="AM143" s="9" t="s">
        <v>68</v>
      </c>
      <c r="AN143" s="9" t="s">
        <v>48</v>
      </c>
      <c r="AO143" s="4">
        <f t="shared" si="29"/>
        <v>740902</v>
      </c>
      <c r="AP143" s="4">
        <f t="shared" si="28"/>
        <v>740902</v>
      </c>
      <c r="AQ143" s="61"/>
      <c r="AR143" s="61"/>
      <c r="AS143" s="61"/>
      <c r="AT143" s="61"/>
      <c r="AU143" s="61"/>
      <c r="AV143" s="61"/>
      <c r="AW143" s="61">
        <v>740902</v>
      </c>
      <c r="AX143" s="61">
        <v>740902</v>
      </c>
      <c r="AY143" s="4">
        <f t="shared" si="26"/>
        <v>429855</v>
      </c>
      <c r="AZ143" s="61"/>
      <c r="BA143" s="61"/>
      <c r="BB143" s="61"/>
      <c r="BC143" s="61">
        <v>429855</v>
      </c>
      <c r="BD143" s="4">
        <f t="shared" si="27"/>
        <v>450000</v>
      </c>
      <c r="BE143" s="61"/>
      <c r="BF143" s="61"/>
      <c r="BG143" s="61"/>
      <c r="BH143" s="61">
        <v>450000</v>
      </c>
      <c r="BI143" s="4">
        <f t="shared" si="23"/>
        <v>450000</v>
      </c>
      <c r="BJ143" s="61"/>
      <c r="BK143" s="61"/>
      <c r="BL143" s="61"/>
      <c r="BM143" s="61">
        <v>450000</v>
      </c>
      <c r="BN143" s="4">
        <f t="shared" si="21"/>
        <v>450000</v>
      </c>
      <c r="BO143" s="61"/>
      <c r="BP143" s="61"/>
      <c r="BQ143" s="61"/>
      <c r="BR143" s="124">
        <v>450000</v>
      </c>
      <c r="BS143" s="16"/>
    </row>
    <row r="144" spans="1:71" ht="18.75" customHeight="1" x14ac:dyDescent="0.25">
      <c r="A144" s="147" t="s">
        <v>205</v>
      </c>
      <c r="B144" s="131" t="s">
        <v>206</v>
      </c>
      <c r="C144" s="39" t="s">
        <v>93</v>
      </c>
      <c r="D144" s="39" t="s">
        <v>43</v>
      </c>
      <c r="E144" s="39" t="s">
        <v>95</v>
      </c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40"/>
      <c r="AD144" s="39"/>
      <c r="AE144" s="39"/>
      <c r="AF144" s="40"/>
      <c r="AG144" s="92" t="s">
        <v>407</v>
      </c>
      <c r="AH144" s="96"/>
      <c r="AI144" s="97" t="s">
        <v>410</v>
      </c>
      <c r="AJ144" s="140" t="s">
        <v>45</v>
      </c>
      <c r="AK144" s="9" t="s">
        <v>89</v>
      </c>
      <c r="AL144" s="123" t="s">
        <v>427</v>
      </c>
      <c r="AM144" s="9" t="s">
        <v>92</v>
      </c>
      <c r="AN144" s="9" t="s">
        <v>61</v>
      </c>
      <c r="AO144" s="4">
        <f t="shared" si="29"/>
        <v>70731.8</v>
      </c>
      <c r="AP144" s="4">
        <f t="shared" si="28"/>
        <v>70731.8</v>
      </c>
      <c r="AQ144" s="61"/>
      <c r="AR144" s="61"/>
      <c r="AS144" s="61">
        <v>70731.8</v>
      </c>
      <c r="AT144" s="61">
        <v>70731.8</v>
      </c>
      <c r="AU144" s="61"/>
      <c r="AV144" s="61"/>
      <c r="AW144" s="61"/>
      <c r="AX144" s="61"/>
      <c r="AY144" s="4">
        <f>AZ144+BA144+BB144+BC144</f>
        <v>0</v>
      </c>
      <c r="AZ144" s="61"/>
      <c r="BA144" s="61"/>
      <c r="BB144" s="61"/>
      <c r="BC144" s="61"/>
      <c r="BD144" s="4">
        <f>BE144+BF144+BG144+BH144</f>
        <v>0</v>
      </c>
      <c r="BE144" s="61"/>
      <c r="BF144" s="61"/>
      <c r="BG144" s="61"/>
      <c r="BH144" s="61"/>
      <c r="BI144" s="4">
        <f>BJ144+BK144+BL144+BM144</f>
        <v>0</v>
      </c>
      <c r="BJ144" s="61"/>
      <c r="BK144" s="61"/>
      <c r="BL144" s="61"/>
      <c r="BM144" s="61"/>
      <c r="BN144" s="4">
        <f>BO144+BP144+BQ144+BR144</f>
        <v>0</v>
      </c>
      <c r="BO144" s="61"/>
      <c r="BP144" s="61"/>
      <c r="BQ144" s="61"/>
      <c r="BR144" s="124">
        <v>0</v>
      </c>
      <c r="BS144" s="16"/>
    </row>
    <row r="145" spans="1:71" x14ac:dyDescent="0.25">
      <c r="A145" s="149"/>
      <c r="B145" s="131"/>
      <c r="C145" s="39"/>
      <c r="D145" s="39"/>
      <c r="E145" s="39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40"/>
      <c r="AD145" s="39"/>
      <c r="AE145" s="39"/>
      <c r="AF145" s="40"/>
      <c r="AG145" s="39"/>
      <c r="AH145" s="39"/>
      <c r="AI145" s="40"/>
      <c r="AJ145" s="140"/>
      <c r="AK145" s="9" t="s">
        <v>89</v>
      </c>
      <c r="AL145" s="123" t="s">
        <v>427</v>
      </c>
      <c r="AM145" s="86">
        <v>129</v>
      </c>
      <c r="AN145" s="9" t="s">
        <v>61</v>
      </c>
      <c r="AO145" s="4">
        <f t="shared" si="29"/>
        <v>21361</v>
      </c>
      <c r="AP145" s="4">
        <f t="shared" si="28"/>
        <v>21361</v>
      </c>
      <c r="AQ145" s="61"/>
      <c r="AR145" s="61"/>
      <c r="AS145" s="61">
        <v>21361</v>
      </c>
      <c r="AT145" s="61">
        <v>21361</v>
      </c>
      <c r="AU145" s="61"/>
      <c r="AV145" s="61"/>
      <c r="AW145" s="61"/>
      <c r="AX145" s="61"/>
      <c r="AY145" s="4">
        <f>AZ145+BA145+BB145+BC145</f>
        <v>0</v>
      </c>
      <c r="AZ145" s="61"/>
      <c r="BA145" s="61"/>
      <c r="BB145" s="61"/>
      <c r="BC145" s="61"/>
      <c r="BD145" s="4">
        <f>BE145+BF145+BG145+BH145</f>
        <v>0</v>
      </c>
      <c r="BE145" s="61"/>
      <c r="BF145" s="61"/>
      <c r="BG145" s="61"/>
      <c r="BH145" s="61"/>
      <c r="BI145" s="4">
        <f>BJ145+BK145+BL145+BM145</f>
        <v>0</v>
      </c>
      <c r="BJ145" s="61"/>
      <c r="BK145" s="61"/>
      <c r="BL145" s="61"/>
      <c r="BM145" s="61"/>
      <c r="BN145" s="4">
        <f>BO145+BP145+BQ145+BR145</f>
        <v>0</v>
      </c>
      <c r="BO145" s="61"/>
      <c r="BP145" s="61"/>
      <c r="BQ145" s="61"/>
      <c r="BR145" s="124">
        <v>0</v>
      </c>
      <c r="BS145" s="16"/>
    </row>
    <row r="146" spans="1:71" ht="18.75" customHeight="1" x14ac:dyDescent="0.25">
      <c r="A146" s="149"/>
      <c r="B146" s="131" t="s">
        <v>206</v>
      </c>
      <c r="C146" s="39" t="s">
        <v>93</v>
      </c>
      <c r="D146" s="39" t="s">
        <v>43</v>
      </c>
      <c r="E146" s="39" t="s">
        <v>95</v>
      </c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40"/>
      <c r="AD146" s="39"/>
      <c r="AE146" s="39"/>
      <c r="AF146" s="40"/>
      <c r="AG146" s="92" t="s">
        <v>407</v>
      </c>
      <c r="AH146" s="96"/>
      <c r="AI146" s="97" t="s">
        <v>410</v>
      </c>
      <c r="AJ146" s="140" t="s">
        <v>45</v>
      </c>
      <c r="AK146" s="9" t="s">
        <v>89</v>
      </c>
      <c r="AL146" s="9" t="s">
        <v>204</v>
      </c>
      <c r="AM146" s="9" t="s">
        <v>92</v>
      </c>
      <c r="AN146" s="9" t="s">
        <v>61</v>
      </c>
      <c r="AO146" s="4">
        <f t="shared" si="29"/>
        <v>921277.39</v>
      </c>
      <c r="AP146" s="4">
        <f t="shared" si="28"/>
        <v>921277.39</v>
      </c>
      <c r="AQ146" s="61"/>
      <c r="AR146" s="61"/>
      <c r="AS146" s="61"/>
      <c r="AT146" s="61"/>
      <c r="AU146" s="61"/>
      <c r="AV146" s="61"/>
      <c r="AW146" s="61">
        <v>921277.39</v>
      </c>
      <c r="AX146" s="61">
        <v>921277.39</v>
      </c>
      <c r="AY146" s="4">
        <f t="shared" si="26"/>
        <v>912810.25</v>
      </c>
      <c r="AZ146" s="61"/>
      <c r="BA146" s="61"/>
      <c r="BB146" s="61"/>
      <c r="BC146" s="61">
        <v>912810.25</v>
      </c>
      <c r="BD146" s="4">
        <f t="shared" si="27"/>
        <v>929000</v>
      </c>
      <c r="BE146" s="61"/>
      <c r="BF146" s="61"/>
      <c r="BG146" s="61"/>
      <c r="BH146" s="61">
        <v>929000</v>
      </c>
      <c r="BI146" s="4">
        <f t="shared" si="23"/>
        <v>966000</v>
      </c>
      <c r="BJ146" s="61"/>
      <c r="BK146" s="61"/>
      <c r="BL146" s="61"/>
      <c r="BM146" s="61">
        <v>966000</v>
      </c>
      <c r="BN146" s="4">
        <f t="shared" si="21"/>
        <v>1005000</v>
      </c>
      <c r="BO146" s="61"/>
      <c r="BP146" s="61"/>
      <c r="BQ146" s="61"/>
      <c r="BR146" s="124">
        <v>1005000</v>
      </c>
      <c r="BS146" s="16"/>
    </row>
    <row r="147" spans="1:71" x14ac:dyDescent="0.25">
      <c r="A147" s="149"/>
      <c r="B147" s="131"/>
      <c r="C147" s="39"/>
      <c r="D147" s="39"/>
      <c r="E147" s="39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40"/>
      <c r="AD147" s="39"/>
      <c r="AE147" s="39"/>
      <c r="AF147" s="40"/>
      <c r="AG147" s="39"/>
      <c r="AH147" s="39"/>
      <c r="AI147" s="40"/>
      <c r="AJ147" s="140"/>
      <c r="AK147" s="9" t="s">
        <v>89</v>
      </c>
      <c r="AL147" s="9" t="s">
        <v>204</v>
      </c>
      <c r="AM147" s="118" t="s">
        <v>92</v>
      </c>
      <c r="AN147" s="86">
        <v>260</v>
      </c>
      <c r="AO147" s="4">
        <f t="shared" si="29"/>
        <v>6904.11</v>
      </c>
      <c r="AP147" s="4">
        <f t="shared" si="28"/>
        <v>6904.11</v>
      </c>
      <c r="AQ147" s="61"/>
      <c r="AR147" s="61"/>
      <c r="AS147" s="61"/>
      <c r="AT147" s="61"/>
      <c r="AU147" s="61"/>
      <c r="AV147" s="61"/>
      <c r="AW147" s="61">
        <v>6904.11</v>
      </c>
      <c r="AX147" s="61">
        <v>6904.11</v>
      </c>
      <c r="AY147" s="4">
        <f>AZ147+BA147+BB147+BC147</f>
        <v>7289.75</v>
      </c>
      <c r="AZ147" s="61"/>
      <c r="BA147" s="61"/>
      <c r="BB147" s="61"/>
      <c r="BC147" s="61">
        <v>7289.75</v>
      </c>
      <c r="BD147" s="4">
        <f>BE147+BF147+BG147+BH147</f>
        <v>0</v>
      </c>
      <c r="BE147" s="61"/>
      <c r="BF147" s="61"/>
      <c r="BG147" s="61"/>
      <c r="BH147" s="61"/>
      <c r="BI147" s="4">
        <f>BJ147+BK147+BL147+BM147</f>
        <v>0</v>
      </c>
      <c r="BJ147" s="61"/>
      <c r="BK147" s="61"/>
      <c r="BL147" s="61"/>
      <c r="BM147" s="61"/>
      <c r="BN147" s="4">
        <f>BO147+BP147+BQ147+BR147</f>
        <v>0</v>
      </c>
      <c r="BO147" s="61"/>
      <c r="BP147" s="61"/>
      <c r="BQ147" s="61"/>
      <c r="BR147" s="124">
        <v>0</v>
      </c>
      <c r="BS147" s="16"/>
    </row>
    <row r="148" spans="1:71" x14ac:dyDescent="0.25">
      <c r="A148" s="148"/>
      <c r="B148" s="131"/>
      <c r="C148" s="39"/>
      <c r="D148" s="39"/>
      <c r="E148" s="39"/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40"/>
      <c r="AD148" s="39"/>
      <c r="AE148" s="39"/>
      <c r="AF148" s="40"/>
      <c r="AG148" s="39"/>
      <c r="AH148" s="39"/>
      <c r="AI148" s="40"/>
      <c r="AJ148" s="140"/>
      <c r="AK148" s="9" t="s">
        <v>89</v>
      </c>
      <c r="AL148" s="9" t="s">
        <v>204</v>
      </c>
      <c r="AM148" s="86">
        <v>129</v>
      </c>
      <c r="AN148" s="9" t="s">
        <v>61</v>
      </c>
      <c r="AO148" s="4">
        <f t="shared" si="29"/>
        <v>274904.93</v>
      </c>
      <c r="AP148" s="4">
        <f t="shared" si="28"/>
        <v>274904.93</v>
      </c>
      <c r="AQ148" s="61"/>
      <c r="AR148" s="61"/>
      <c r="AS148" s="61"/>
      <c r="AT148" s="61"/>
      <c r="AU148" s="61"/>
      <c r="AV148" s="61"/>
      <c r="AW148" s="61">
        <v>274904.93</v>
      </c>
      <c r="AX148" s="61">
        <v>274904.93</v>
      </c>
      <c r="AY148" s="4">
        <f t="shared" si="26"/>
        <v>277900</v>
      </c>
      <c r="AZ148" s="61"/>
      <c r="BA148" s="61"/>
      <c r="BB148" s="61"/>
      <c r="BC148" s="61">
        <v>277900</v>
      </c>
      <c r="BD148" s="4">
        <f t="shared" si="27"/>
        <v>280600</v>
      </c>
      <c r="BE148" s="61"/>
      <c r="BF148" s="61"/>
      <c r="BG148" s="61"/>
      <c r="BH148" s="61">
        <v>280600</v>
      </c>
      <c r="BI148" s="4">
        <f t="shared" si="23"/>
        <v>291700</v>
      </c>
      <c r="BJ148" s="61"/>
      <c r="BK148" s="61"/>
      <c r="BL148" s="61"/>
      <c r="BM148" s="61">
        <v>291700</v>
      </c>
      <c r="BN148" s="4">
        <f t="shared" si="21"/>
        <v>303500</v>
      </c>
      <c r="BO148" s="61"/>
      <c r="BP148" s="61"/>
      <c r="BQ148" s="61"/>
      <c r="BR148" s="124">
        <v>303500</v>
      </c>
      <c r="BS148" s="16"/>
    </row>
    <row r="149" spans="1:71" ht="45" x14ac:dyDescent="0.25">
      <c r="A149" s="37" t="s">
        <v>207</v>
      </c>
      <c r="B149" s="38" t="s">
        <v>208</v>
      </c>
      <c r="C149" s="39" t="s">
        <v>41</v>
      </c>
      <c r="D149" s="39" t="s">
        <v>123</v>
      </c>
      <c r="E149" s="39" t="s">
        <v>42</v>
      </c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40"/>
      <c r="AD149" s="39"/>
      <c r="AE149" s="39"/>
      <c r="AF149" s="40"/>
      <c r="AG149" s="41"/>
      <c r="AH149" s="41"/>
      <c r="AI149" s="42"/>
      <c r="AJ149" s="8" t="s">
        <v>101</v>
      </c>
      <c r="AK149" s="9" t="s">
        <v>98</v>
      </c>
      <c r="AL149" s="9" t="s">
        <v>209</v>
      </c>
      <c r="AM149" s="9" t="s">
        <v>99</v>
      </c>
      <c r="AN149" s="9" t="s">
        <v>48</v>
      </c>
      <c r="AO149" s="4">
        <f t="shared" si="29"/>
        <v>0</v>
      </c>
      <c r="AP149" s="4">
        <f t="shared" si="28"/>
        <v>0</v>
      </c>
      <c r="AQ149" s="61"/>
      <c r="AR149" s="61"/>
      <c r="AS149" s="61"/>
      <c r="AT149" s="61"/>
      <c r="AU149" s="61"/>
      <c r="AV149" s="61"/>
      <c r="AW149" s="61"/>
      <c r="AX149" s="61"/>
      <c r="AY149" s="4">
        <f t="shared" si="26"/>
        <v>0</v>
      </c>
      <c r="AZ149" s="61"/>
      <c r="BA149" s="61"/>
      <c r="BB149" s="61"/>
      <c r="BC149" s="61"/>
      <c r="BD149" s="4">
        <f t="shared" si="27"/>
        <v>0</v>
      </c>
      <c r="BE149" s="61"/>
      <c r="BF149" s="61"/>
      <c r="BG149" s="61"/>
      <c r="BH149" s="61"/>
      <c r="BI149" s="4">
        <f t="shared" si="23"/>
        <v>0</v>
      </c>
      <c r="BJ149" s="61"/>
      <c r="BK149" s="61"/>
      <c r="BL149" s="61"/>
      <c r="BM149" s="61"/>
      <c r="BN149" s="4">
        <f t="shared" si="21"/>
        <v>0</v>
      </c>
      <c r="BO149" s="61"/>
      <c r="BP149" s="61"/>
      <c r="BQ149" s="61"/>
      <c r="BR149" s="61"/>
      <c r="BS149" s="16"/>
    </row>
    <row r="150" spans="1:71" ht="54.75" customHeight="1" x14ac:dyDescent="0.25">
      <c r="A150" s="144" t="s">
        <v>388</v>
      </c>
      <c r="B150" s="43" t="s">
        <v>389</v>
      </c>
      <c r="C150" s="39"/>
      <c r="D150" s="39"/>
      <c r="E150" s="39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40"/>
      <c r="AD150" s="39"/>
      <c r="AE150" s="39"/>
      <c r="AF150" s="40"/>
      <c r="AG150" s="41"/>
      <c r="AH150" s="41"/>
      <c r="AI150" s="42"/>
      <c r="AJ150" s="10" t="s">
        <v>78</v>
      </c>
      <c r="AK150" s="11" t="s">
        <v>390</v>
      </c>
      <c r="AL150" s="116" t="s">
        <v>418</v>
      </c>
      <c r="AM150" s="11" t="s">
        <v>392</v>
      </c>
      <c r="AN150" s="11" t="s">
        <v>48</v>
      </c>
      <c r="AO150" s="4">
        <f t="shared" si="29"/>
        <v>43017.1</v>
      </c>
      <c r="AP150" s="4">
        <f t="shared" si="28"/>
        <v>43017.1</v>
      </c>
      <c r="AQ150" s="61"/>
      <c r="AR150" s="61"/>
      <c r="AS150" s="61"/>
      <c r="AT150" s="61"/>
      <c r="AU150" s="61"/>
      <c r="AV150" s="121"/>
      <c r="AW150" s="61">
        <v>43017.1</v>
      </c>
      <c r="AX150" s="61">
        <v>43017.1</v>
      </c>
      <c r="AY150" s="4">
        <f t="shared" si="26"/>
        <v>0</v>
      </c>
      <c r="AZ150" s="61"/>
      <c r="BA150" s="61"/>
      <c r="BB150" s="61"/>
      <c r="BC150" s="61"/>
      <c r="BD150" s="4">
        <f t="shared" si="27"/>
        <v>0</v>
      </c>
      <c r="BE150" s="61"/>
      <c r="BF150" s="61"/>
      <c r="BG150" s="61"/>
      <c r="BH150" s="61"/>
      <c r="BI150" s="4">
        <f t="shared" si="23"/>
        <v>0</v>
      </c>
      <c r="BJ150" s="61"/>
      <c r="BK150" s="61"/>
      <c r="BL150" s="61"/>
      <c r="BM150" s="61"/>
      <c r="BN150" s="4">
        <f t="shared" si="21"/>
        <v>0</v>
      </c>
      <c r="BO150" s="61"/>
      <c r="BP150" s="61"/>
      <c r="BQ150" s="61"/>
      <c r="BR150" s="61"/>
      <c r="BS150" s="16"/>
    </row>
    <row r="151" spans="1:71" ht="60" customHeight="1" x14ac:dyDescent="0.25">
      <c r="A151" s="145"/>
      <c r="B151" s="44"/>
      <c r="C151" s="39"/>
      <c r="D151" s="39"/>
      <c r="E151" s="39"/>
      <c r="F151" s="39"/>
      <c r="G151" s="39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40"/>
      <c r="AD151" s="39"/>
      <c r="AE151" s="39"/>
      <c r="AF151" s="40"/>
      <c r="AG151" s="41"/>
      <c r="AH151" s="41"/>
      <c r="AI151" s="42"/>
      <c r="AJ151" s="12"/>
      <c r="AK151" s="11" t="s">
        <v>390</v>
      </c>
      <c r="AL151" s="115" t="s">
        <v>419</v>
      </c>
      <c r="AM151" s="119">
        <v>244</v>
      </c>
      <c r="AN151" s="11" t="s">
        <v>48</v>
      </c>
      <c r="AO151" s="4">
        <f t="shared" si="29"/>
        <v>257600</v>
      </c>
      <c r="AP151" s="4">
        <f t="shared" si="28"/>
        <v>257600</v>
      </c>
      <c r="AQ151" s="61"/>
      <c r="AR151" s="61"/>
      <c r="AS151" s="61">
        <v>257600</v>
      </c>
      <c r="AT151" s="61">
        <v>257600</v>
      </c>
      <c r="AU151" s="61"/>
      <c r="AV151" s="61"/>
      <c r="AW151" s="61"/>
      <c r="AX151" s="61"/>
      <c r="AY151" s="4">
        <f t="shared" si="26"/>
        <v>0</v>
      </c>
      <c r="AZ151" s="61"/>
      <c r="BA151" s="61"/>
      <c r="BB151" s="61"/>
      <c r="BC151" s="61"/>
      <c r="BD151" s="4">
        <f t="shared" si="27"/>
        <v>0</v>
      </c>
      <c r="BE151" s="61"/>
      <c r="BF151" s="61"/>
      <c r="BG151" s="61"/>
      <c r="BH151" s="61"/>
      <c r="BI151" s="4">
        <f t="shared" si="23"/>
        <v>0</v>
      </c>
      <c r="BJ151" s="61"/>
      <c r="BK151" s="61"/>
      <c r="BL151" s="61"/>
      <c r="BM151" s="61"/>
      <c r="BN151" s="4">
        <f t="shared" si="21"/>
        <v>0</v>
      </c>
      <c r="BO151" s="61"/>
      <c r="BP151" s="61"/>
      <c r="BQ151" s="61"/>
      <c r="BR151" s="61"/>
      <c r="BS151" s="16"/>
    </row>
    <row r="152" spans="1:71" ht="94.5" x14ac:dyDescent="0.25">
      <c r="A152" s="33" t="s">
        <v>210</v>
      </c>
      <c r="B152" s="34" t="s">
        <v>211</v>
      </c>
      <c r="C152" s="35" t="s">
        <v>38</v>
      </c>
      <c r="D152" s="35" t="s">
        <v>38</v>
      </c>
      <c r="E152" s="35" t="s">
        <v>38</v>
      </c>
      <c r="F152" s="35" t="s">
        <v>38</v>
      </c>
      <c r="G152" s="35" t="s">
        <v>38</v>
      </c>
      <c r="H152" s="35" t="s">
        <v>38</v>
      </c>
      <c r="I152" s="35" t="s">
        <v>38</v>
      </c>
      <c r="J152" s="35" t="s">
        <v>38</v>
      </c>
      <c r="K152" s="35" t="s">
        <v>38</v>
      </c>
      <c r="L152" s="35" t="s">
        <v>38</v>
      </c>
      <c r="M152" s="35" t="s">
        <v>38</v>
      </c>
      <c r="N152" s="35" t="s">
        <v>38</v>
      </c>
      <c r="O152" s="35" t="s">
        <v>38</v>
      </c>
      <c r="P152" s="35" t="s">
        <v>38</v>
      </c>
      <c r="Q152" s="35" t="s">
        <v>38</v>
      </c>
      <c r="R152" s="35" t="s">
        <v>38</v>
      </c>
      <c r="S152" s="35" t="s">
        <v>38</v>
      </c>
      <c r="T152" s="35" t="s">
        <v>38</v>
      </c>
      <c r="U152" s="35" t="s">
        <v>38</v>
      </c>
      <c r="V152" s="35" t="s">
        <v>38</v>
      </c>
      <c r="W152" s="35" t="s">
        <v>38</v>
      </c>
      <c r="X152" s="35" t="s">
        <v>38</v>
      </c>
      <c r="Y152" s="35" t="s">
        <v>38</v>
      </c>
      <c r="Z152" s="35" t="s">
        <v>38</v>
      </c>
      <c r="AA152" s="35" t="s">
        <v>38</v>
      </c>
      <c r="AB152" s="35" t="s">
        <v>38</v>
      </c>
      <c r="AC152" s="35" t="s">
        <v>38</v>
      </c>
      <c r="AD152" s="35" t="s">
        <v>38</v>
      </c>
      <c r="AE152" s="35" t="s">
        <v>38</v>
      </c>
      <c r="AF152" s="35" t="s">
        <v>38</v>
      </c>
      <c r="AG152" s="36" t="s">
        <v>38</v>
      </c>
      <c r="AH152" s="36" t="s">
        <v>38</v>
      </c>
      <c r="AI152" s="36" t="s">
        <v>38</v>
      </c>
      <c r="AJ152" s="7" t="s">
        <v>38</v>
      </c>
      <c r="AK152" s="7" t="s">
        <v>38</v>
      </c>
      <c r="AL152" s="7" t="s">
        <v>38</v>
      </c>
      <c r="AM152" s="7" t="s">
        <v>38</v>
      </c>
      <c r="AN152" s="7" t="s">
        <v>38</v>
      </c>
      <c r="AO152" s="4">
        <f t="shared" si="29"/>
        <v>1287346.1399999999</v>
      </c>
      <c r="AP152" s="4">
        <f t="shared" si="28"/>
        <v>1287346.1399999999</v>
      </c>
      <c r="AQ152" s="1">
        <f t="shared" ref="AQ152:BR152" si="30">AQ153</f>
        <v>0</v>
      </c>
      <c r="AR152" s="1">
        <f t="shared" si="30"/>
        <v>0</v>
      </c>
      <c r="AS152" s="1">
        <f t="shared" si="30"/>
        <v>0</v>
      </c>
      <c r="AT152" s="1">
        <f t="shared" si="30"/>
        <v>0</v>
      </c>
      <c r="AU152" s="1">
        <f t="shared" si="30"/>
        <v>0</v>
      </c>
      <c r="AV152" s="1">
        <f t="shared" si="30"/>
        <v>0</v>
      </c>
      <c r="AW152" s="1">
        <f t="shared" si="30"/>
        <v>1287346.1399999999</v>
      </c>
      <c r="AX152" s="1">
        <f t="shared" si="30"/>
        <v>1287346.1399999999</v>
      </c>
      <c r="AY152" s="4">
        <f t="shared" si="26"/>
        <v>1451824</v>
      </c>
      <c r="AZ152" s="1">
        <f t="shared" si="30"/>
        <v>0</v>
      </c>
      <c r="BA152" s="1">
        <f t="shared" si="30"/>
        <v>0</v>
      </c>
      <c r="BB152" s="1">
        <f t="shared" si="30"/>
        <v>0</v>
      </c>
      <c r="BC152" s="1">
        <f t="shared" si="30"/>
        <v>1451824</v>
      </c>
      <c r="BD152" s="4">
        <f t="shared" si="27"/>
        <v>1573000</v>
      </c>
      <c r="BE152" s="1">
        <f t="shared" si="30"/>
        <v>0</v>
      </c>
      <c r="BF152" s="1">
        <f t="shared" si="30"/>
        <v>0</v>
      </c>
      <c r="BG152" s="1">
        <f t="shared" si="30"/>
        <v>0</v>
      </c>
      <c r="BH152" s="1">
        <f t="shared" si="30"/>
        <v>1573000</v>
      </c>
      <c r="BI152" s="4">
        <f t="shared" si="23"/>
        <v>1550000</v>
      </c>
      <c r="BJ152" s="1">
        <f t="shared" si="30"/>
        <v>0</v>
      </c>
      <c r="BK152" s="1">
        <f t="shared" si="30"/>
        <v>0</v>
      </c>
      <c r="BL152" s="1">
        <f t="shared" si="30"/>
        <v>0</v>
      </c>
      <c r="BM152" s="1">
        <f t="shared" si="30"/>
        <v>1550000</v>
      </c>
      <c r="BN152" s="4">
        <f t="shared" si="21"/>
        <v>1550000</v>
      </c>
      <c r="BO152" s="1">
        <f t="shared" si="30"/>
        <v>0</v>
      </c>
      <c r="BP152" s="1">
        <f t="shared" si="30"/>
        <v>0</v>
      </c>
      <c r="BQ152" s="1">
        <f t="shared" si="30"/>
        <v>0</v>
      </c>
      <c r="BR152" s="1">
        <f t="shared" si="30"/>
        <v>1550000</v>
      </c>
      <c r="BS152" s="16"/>
    </row>
    <row r="153" spans="1:71" ht="73.5" x14ac:dyDescent="0.25">
      <c r="A153" s="33" t="s">
        <v>212</v>
      </c>
      <c r="B153" s="34" t="s">
        <v>213</v>
      </c>
      <c r="C153" s="35" t="s">
        <v>38</v>
      </c>
      <c r="D153" s="35" t="s">
        <v>38</v>
      </c>
      <c r="E153" s="35" t="s">
        <v>38</v>
      </c>
      <c r="F153" s="35" t="s">
        <v>38</v>
      </c>
      <c r="G153" s="35" t="s">
        <v>38</v>
      </c>
      <c r="H153" s="35" t="s">
        <v>38</v>
      </c>
      <c r="I153" s="35" t="s">
        <v>38</v>
      </c>
      <c r="J153" s="35" t="s">
        <v>38</v>
      </c>
      <c r="K153" s="35" t="s">
        <v>38</v>
      </c>
      <c r="L153" s="35" t="s">
        <v>38</v>
      </c>
      <c r="M153" s="35" t="s">
        <v>38</v>
      </c>
      <c r="N153" s="35" t="s">
        <v>38</v>
      </c>
      <c r="O153" s="35" t="s">
        <v>38</v>
      </c>
      <c r="P153" s="35" t="s">
        <v>38</v>
      </c>
      <c r="Q153" s="35" t="s">
        <v>38</v>
      </c>
      <c r="R153" s="35" t="s">
        <v>38</v>
      </c>
      <c r="S153" s="35" t="s">
        <v>38</v>
      </c>
      <c r="T153" s="35" t="s">
        <v>38</v>
      </c>
      <c r="U153" s="35" t="s">
        <v>38</v>
      </c>
      <c r="V153" s="35" t="s">
        <v>38</v>
      </c>
      <c r="W153" s="35" t="s">
        <v>38</v>
      </c>
      <c r="X153" s="35" t="s">
        <v>38</v>
      </c>
      <c r="Y153" s="35" t="s">
        <v>38</v>
      </c>
      <c r="Z153" s="35" t="s">
        <v>38</v>
      </c>
      <c r="AA153" s="35" t="s">
        <v>38</v>
      </c>
      <c r="AB153" s="35" t="s">
        <v>38</v>
      </c>
      <c r="AC153" s="35" t="s">
        <v>38</v>
      </c>
      <c r="AD153" s="35" t="s">
        <v>38</v>
      </c>
      <c r="AE153" s="35" t="s">
        <v>38</v>
      </c>
      <c r="AF153" s="35" t="s">
        <v>38</v>
      </c>
      <c r="AG153" s="36" t="s">
        <v>38</v>
      </c>
      <c r="AH153" s="36" t="s">
        <v>38</v>
      </c>
      <c r="AI153" s="36" t="s">
        <v>38</v>
      </c>
      <c r="AJ153" s="7" t="s">
        <v>38</v>
      </c>
      <c r="AK153" s="7" t="s">
        <v>38</v>
      </c>
      <c r="AL153" s="7" t="s">
        <v>38</v>
      </c>
      <c r="AM153" s="7" t="s">
        <v>38</v>
      </c>
      <c r="AN153" s="7" t="s">
        <v>38</v>
      </c>
      <c r="AO153" s="4">
        <f t="shared" si="29"/>
        <v>1287346.1399999999</v>
      </c>
      <c r="AP153" s="4">
        <f t="shared" si="28"/>
        <v>1287346.1399999999</v>
      </c>
      <c r="AQ153" s="1">
        <f t="shared" ref="AQ153:AV153" si="31">SUM(AQ154:AQ156)</f>
        <v>0</v>
      </c>
      <c r="AR153" s="1">
        <f t="shared" si="31"/>
        <v>0</v>
      </c>
      <c r="AS153" s="1">
        <f t="shared" si="31"/>
        <v>0</v>
      </c>
      <c r="AT153" s="1">
        <f t="shared" si="31"/>
        <v>0</v>
      </c>
      <c r="AU153" s="1">
        <f t="shared" si="31"/>
        <v>0</v>
      </c>
      <c r="AV153" s="1">
        <f t="shared" si="31"/>
        <v>0</v>
      </c>
      <c r="AW153" s="1">
        <f>SUM(AW154:AW157)</f>
        <v>1287346.1399999999</v>
      </c>
      <c r="AX153" s="1">
        <f>SUM(AX154:AX157)</f>
        <v>1287346.1399999999</v>
      </c>
      <c r="AY153" s="1">
        <f t="shared" ref="AY153:BM153" si="32">SUM(AY154:AY157)</f>
        <v>1451824</v>
      </c>
      <c r="AZ153" s="1">
        <f t="shared" si="32"/>
        <v>0</v>
      </c>
      <c r="BA153" s="1">
        <f t="shared" si="32"/>
        <v>0</v>
      </c>
      <c r="BB153" s="1">
        <f t="shared" si="32"/>
        <v>0</v>
      </c>
      <c r="BC153" s="1">
        <f t="shared" si="32"/>
        <v>1451824</v>
      </c>
      <c r="BD153" s="1">
        <f t="shared" si="32"/>
        <v>1573000</v>
      </c>
      <c r="BE153" s="1">
        <f t="shared" si="32"/>
        <v>0</v>
      </c>
      <c r="BF153" s="1">
        <f t="shared" si="32"/>
        <v>0</v>
      </c>
      <c r="BG153" s="1">
        <f t="shared" si="32"/>
        <v>0</v>
      </c>
      <c r="BH153" s="1">
        <f t="shared" si="32"/>
        <v>1573000</v>
      </c>
      <c r="BI153" s="1">
        <f t="shared" si="32"/>
        <v>1550000</v>
      </c>
      <c r="BJ153" s="1">
        <f t="shared" si="32"/>
        <v>0</v>
      </c>
      <c r="BK153" s="1">
        <f t="shared" si="32"/>
        <v>0</v>
      </c>
      <c r="BL153" s="1">
        <f t="shared" si="32"/>
        <v>0</v>
      </c>
      <c r="BM153" s="1">
        <f t="shared" si="32"/>
        <v>1550000</v>
      </c>
      <c r="BN153" s="1">
        <f>SUM(BN154:BN157)</f>
        <v>1550000</v>
      </c>
      <c r="BO153" s="1">
        <f>SUM(BO154:BO157)</f>
        <v>0</v>
      </c>
      <c r="BP153" s="1">
        <f>SUM(BP154:BP157)</f>
        <v>0</v>
      </c>
      <c r="BQ153" s="1">
        <f>SUM(BQ154:BQ157)</f>
        <v>0</v>
      </c>
      <c r="BR153" s="1">
        <f>SUM(BR154:BR157)</f>
        <v>1550000</v>
      </c>
      <c r="BS153" s="16"/>
    </row>
    <row r="154" spans="1:71" ht="22.5" customHeight="1" x14ac:dyDescent="0.25">
      <c r="A154" s="37" t="s">
        <v>214</v>
      </c>
      <c r="B154" s="38" t="s">
        <v>215</v>
      </c>
      <c r="C154" s="39"/>
      <c r="D154" s="39"/>
      <c r="E154" s="39"/>
      <c r="F154" s="39"/>
      <c r="G154" s="3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 t="s">
        <v>96</v>
      </c>
      <c r="AB154" s="39" t="s">
        <v>43</v>
      </c>
      <c r="AC154" s="40" t="s">
        <v>97</v>
      </c>
      <c r="AD154" s="39"/>
      <c r="AE154" s="39"/>
      <c r="AF154" s="40"/>
      <c r="AG154" s="92" t="s">
        <v>409</v>
      </c>
      <c r="AH154" s="41"/>
      <c r="AI154" s="42"/>
      <c r="AJ154" s="8" t="s">
        <v>70</v>
      </c>
      <c r="AK154" s="9" t="s">
        <v>39</v>
      </c>
      <c r="AL154" s="9" t="s">
        <v>216</v>
      </c>
      <c r="AM154" s="86">
        <v>312</v>
      </c>
      <c r="AN154" s="86">
        <v>260</v>
      </c>
      <c r="AO154" s="4">
        <f t="shared" si="29"/>
        <v>1099228.1399999999</v>
      </c>
      <c r="AP154" s="4">
        <f t="shared" si="28"/>
        <v>1099228.1399999999</v>
      </c>
      <c r="AQ154" s="61"/>
      <c r="AR154" s="61"/>
      <c r="AS154" s="61"/>
      <c r="AT154" s="61"/>
      <c r="AU154" s="61"/>
      <c r="AV154" s="61"/>
      <c r="AW154" s="61">
        <v>1099228.1399999999</v>
      </c>
      <c r="AX154" s="61">
        <v>1099228.1399999999</v>
      </c>
      <c r="AY154" s="4">
        <f t="shared" ref="AY154:AY164" si="33">AZ154+BA154+BB154+BC154</f>
        <v>1296500</v>
      </c>
      <c r="AZ154" s="61"/>
      <c r="BA154" s="61"/>
      <c r="BB154" s="61"/>
      <c r="BC154" s="61">
        <v>1296500</v>
      </c>
      <c r="BD154" s="4">
        <f t="shared" ref="BD154:BD160" si="34">BE154+BF154+BG154+BH154</f>
        <v>1373000</v>
      </c>
      <c r="BE154" s="61"/>
      <c r="BF154" s="61"/>
      <c r="BG154" s="61"/>
      <c r="BH154" s="61">
        <v>1373000</v>
      </c>
      <c r="BI154" s="4">
        <f t="shared" ref="BI154:BI164" si="35">BJ154+BK154+BL154+BM154</f>
        <v>1450000</v>
      </c>
      <c r="BJ154" s="61"/>
      <c r="BK154" s="61"/>
      <c r="BL154" s="61"/>
      <c r="BM154" s="61">
        <v>1450000</v>
      </c>
      <c r="BN154" s="4">
        <f t="shared" si="21"/>
        <v>1530000</v>
      </c>
      <c r="BO154" s="61"/>
      <c r="BP154" s="61"/>
      <c r="BQ154" s="61"/>
      <c r="BR154" s="61">
        <v>1530000</v>
      </c>
      <c r="BS154" s="16"/>
    </row>
    <row r="155" spans="1:71" ht="15.75" customHeight="1" x14ac:dyDescent="0.25">
      <c r="A155" s="147" t="s">
        <v>217</v>
      </c>
      <c r="B155" s="132" t="s">
        <v>218</v>
      </c>
      <c r="C155" s="39"/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 t="s">
        <v>96</v>
      </c>
      <c r="AB155" s="39" t="s">
        <v>100</v>
      </c>
      <c r="AC155" s="40" t="s">
        <v>97</v>
      </c>
      <c r="AD155" s="39"/>
      <c r="AE155" s="39"/>
      <c r="AF155" s="40"/>
      <c r="AG155" s="94" t="s">
        <v>408</v>
      </c>
      <c r="AH155" s="41"/>
      <c r="AI155" s="42"/>
      <c r="AJ155" s="141" t="s">
        <v>79</v>
      </c>
      <c r="AK155" s="9" t="s">
        <v>40</v>
      </c>
      <c r="AL155" s="9" t="s">
        <v>219</v>
      </c>
      <c r="AM155" s="86">
        <v>244</v>
      </c>
      <c r="AN155" s="86" t="s">
        <v>48</v>
      </c>
      <c r="AO155" s="4">
        <f t="shared" si="29"/>
        <v>0</v>
      </c>
      <c r="AP155" s="4">
        <f t="shared" si="28"/>
        <v>0</v>
      </c>
      <c r="AQ155" s="61"/>
      <c r="AR155" s="61"/>
      <c r="AS155" s="61"/>
      <c r="AT155" s="61"/>
      <c r="AU155" s="61"/>
      <c r="AV155" s="61"/>
      <c r="AW155" s="61"/>
      <c r="AX155" s="61"/>
      <c r="AY155" s="4">
        <f t="shared" si="33"/>
        <v>0</v>
      </c>
      <c r="AZ155" s="61"/>
      <c r="BA155" s="61"/>
      <c r="BB155" s="61"/>
      <c r="BC155" s="61"/>
      <c r="BD155" s="4">
        <f t="shared" si="34"/>
        <v>0</v>
      </c>
      <c r="BE155" s="61"/>
      <c r="BF155" s="61"/>
      <c r="BG155" s="61"/>
      <c r="BH155" s="61"/>
      <c r="BI155" s="4">
        <f t="shared" si="35"/>
        <v>0</v>
      </c>
      <c r="BJ155" s="61"/>
      <c r="BK155" s="61"/>
      <c r="BL155" s="61"/>
      <c r="BM155" s="61"/>
      <c r="BN155" s="4">
        <f t="shared" si="21"/>
        <v>0</v>
      </c>
      <c r="BO155" s="61"/>
      <c r="BP155" s="61"/>
      <c r="BQ155" s="61"/>
      <c r="BR155" s="61"/>
      <c r="BS155" s="16"/>
    </row>
    <row r="156" spans="1:71" ht="20.25" customHeight="1" x14ac:dyDescent="0.25">
      <c r="A156" s="149"/>
      <c r="B156" s="133"/>
      <c r="C156" s="39"/>
      <c r="D156" s="39"/>
      <c r="E156" s="39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40"/>
      <c r="AD156" s="39"/>
      <c r="AE156" s="39"/>
      <c r="AF156" s="40"/>
      <c r="AG156" s="95" t="s">
        <v>408</v>
      </c>
      <c r="AH156" s="39"/>
      <c r="AI156" s="40"/>
      <c r="AJ156" s="142"/>
      <c r="AK156" s="9" t="s">
        <v>40</v>
      </c>
      <c r="AL156" s="9" t="s">
        <v>220</v>
      </c>
      <c r="AM156" s="88" t="s">
        <v>53</v>
      </c>
      <c r="AN156" s="86">
        <v>220</v>
      </c>
      <c r="AO156" s="4">
        <f t="shared" si="29"/>
        <v>188118</v>
      </c>
      <c r="AP156" s="4">
        <f t="shared" si="28"/>
        <v>188118</v>
      </c>
      <c r="AQ156" s="61"/>
      <c r="AR156" s="61"/>
      <c r="AS156" s="61"/>
      <c r="AT156" s="61"/>
      <c r="AU156" s="61"/>
      <c r="AV156" s="61"/>
      <c r="AW156" s="61">
        <v>188118</v>
      </c>
      <c r="AX156" s="61">
        <v>188118</v>
      </c>
      <c r="AY156" s="4">
        <f t="shared" si="33"/>
        <v>125324</v>
      </c>
      <c r="AZ156" s="61"/>
      <c r="BA156" s="61"/>
      <c r="BB156" s="61"/>
      <c r="BC156" s="61">
        <v>125324</v>
      </c>
      <c r="BD156" s="4">
        <f t="shared" si="34"/>
        <v>200000</v>
      </c>
      <c r="BE156" s="61"/>
      <c r="BF156" s="61"/>
      <c r="BG156" s="61"/>
      <c r="BH156" s="61">
        <v>200000</v>
      </c>
      <c r="BI156" s="4">
        <f t="shared" si="35"/>
        <v>100000</v>
      </c>
      <c r="BJ156" s="61"/>
      <c r="BK156" s="61"/>
      <c r="BL156" s="61"/>
      <c r="BM156" s="61">
        <v>100000</v>
      </c>
      <c r="BN156" s="4">
        <f t="shared" si="21"/>
        <v>20000</v>
      </c>
      <c r="BO156" s="61"/>
      <c r="BP156" s="61"/>
      <c r="BQ156" s="61"/>
      <c r="BR156" s="61">
        <v>20000</v>
      </c>
      <c r="BS156" s="16"/>
    </row>
    <row r="157" spans="1:71" x14ac:dyDescent="0.25">
      <c r="A157" s="148"/>
      <c r="B157" s="134"/>
      <c r="C157" s="39"/>
      <c r="D157" s="39"/>
      <c r="E157" s="39"/>
      <c r="F157" s="39"/>
      <c r="G157" s="39"/>
      <c r="H157" s="39"/>
      <c r="I157" s="39"/>
      <c r="J157" s="39"/>
      <c r="K157" s="39"/>
      <c r="L157" s="39"/>
      <c r="M157" s="39"/>
      <c r="N157" s="39"/>
      <c r="O157" s="39"/>
      <c r="P157" s="39"/>
      <c r="Q157" s="39"/>
      <c r="R157" s="39"/>
      <c r="S157" s="39"/>
      <c r="T157" s="39"/>
      <c r="U157" s="39"/>
      <c r="V157" s="39"/>
      <c r="W157" s="39"/>
      <c r="X157" s="39"/>
      <c r="Y157" s="39"/>
      <c r="Z157" s="39"/>
      <c r="AA157" s="39"/>
      <c r="AB157" s="39"/>
      <c r="AC157" s="40"/>
      <c r="AD157" s="39"/>
      <c r="AE157" s="39"/>
      <c r="AF157" s="40"/>
      <c r="AG157" s="39"/>
      <c r="AH157" s="39"/>
      <c r="AI157" s="40"/>
      <c r="AJ157" s="143"/>
      <c r="AK157" s="9" t="s">
        <v>40</v>
      </c>
      <c r="AL157" s="9" t="s">
        <v>220</v>
      </c>
      <c r="AM157" s="88" t="s">
        <v>397</v>
      </c>
      <c r="AN157" s="9" t="s">
        <v>48</v>
      </c>
      <c r="AO157" s="4">
        <f t="shared" si="29"/>
        <v>0</v>
      </c>
      <c r="AP157" s="4">
        <f t="shared" si="28"/>
        <v>0</v>
      </c>
      <c r="AQ157" s="61"/>
      <c r="AR157" s="61"/>
      <c r="AS157" s="61"/>
      <c r="AT157" s="61"/>
      <c r="AU157" s="61"/>
      <c r="AV157" s="61"/>
      <c r="AW157" s="61"/>
      <c r="AX157" s="61"/>
      <c r="AY157" s="4">
        <f t="shared" si="33"/>
        <v>30000</v>
      </c>
      <c r="AZ157" s="61"/>
      <c r="BA157" s="61"/>
      <c r="BB157" s="61"/>
      <c r="BC157" s="61">
        <v>30000</v>
      </c>
      <c r="BD157" s="4">
        <f t="shared" si="34"/>
        <v>0</v>
      </c>
      <c r="BE157" s="61"/>
      <c r="BF157" s="61"/>
      <c r="BG157" s="61"/>
      <c r="BH157" s="61"/>
      <c r="BI157" s="4">
        <f t="shared" si="35"/>
        <v>0</v>
      </c>
      <c r="BJ157" s="61"/>
      <c r="BK157" s="61"/>
      <c r="BL157" s="61"/>
      <c r="BM157" s="61"/>
      <c r="BN157" s="4">
        <f>BO157+BP157+BQ157+BR157</f>
        <v>0</v>
      </c>
      <c r="BO157" s="61"/>
      <c r="BP157" s="61"/>
      <c r="BQ157" s="61"/>
      <c r="BR157" s="61"/>
      <c r="BS157" s="16"/>
    </row>
    <row r="158" spans="1:71" ht="94.5" x14ac:dyDescent="0.25">
      <c r="A158" s="33" t="s">
        <v>221</v>
      </c>
      <c r="B158" s="34" t="s">
        <v>222</v>
      </c>
      <c r="C158" s="35" t="s">
        <v>38</v>
      </c>
      <c r="D158" s="35" t="s">
        <v>38</v>
      </c>
      <c r="E158" s="35" t="s">
        <v>38</v>
      </c>
      <c r="F158" s="35" t="s">
        <v>38</v>
      </c>
      <c r="G158" s="35" t="s">
        <v>38</v>
      </c>
      <c r="H158" s="35" t="s">
        <v>38</v>
      </c>
      <c r="I158" s="35" t="s">
        <v>38</v>
      </c>
      <c r="J158" s="35" t="s">
        <v>38</v>
      </c>
      <c r="K158" s="35" t="s">
        <v>38</v>
      </c>
      <c r="L158" s="35" t="s">
        <v>38</v>
      </c>
      <c r="M158" s="35" t="s">
        <v>38</v>
      </c>
      <c r="N158" s="35" t="s">
        <v>38</v>
      </c>
      <c r="O158" s="35" t="s">
        <v>38</v>
      </c>
      <c r="P158" s="35" t="s">
        <v>38</v>
      </c>
      <c r="Q158" s="35" t="s">
        <v>38</v>
      </c>
      <c r="R158" s="35" t="s">
        <v>38</v>
      </c>
      <c r="S158" s="35" t="s">
        <v>38</v>
      </c>
      <c r="T158" s="35" t="s">
        <v>38</v>
      </c>
      <c r="U158" s="35" t="s">
        <v>38</v>
      </c>
      <c r="V158" s="35" t="s">
        <v>38</v>
      </c>
      <c r="W158" s="35" t="s">
        <v>38</v>
      </c>
      <c r="X158" s="35" t="s">
        <v>38</v>
      </c>
      <c r="Y158" s="35" t="s">
        <v>38</v>
      </c>
      <c r="Z158" s="35" t="s">
        <v>38</v>
      </c>
      <c r="AA158" s="35" t="s">
        <v>38</v>
      </c>
      <c r="AB158" s="35" t="s">
        <v>38</v>
      </c>
      <c r="AC158" s="35" t="s">
        <v>38</v>
      </c>
      <c r="AD158" s="35" t="s">
        <v>38</v>
      </c>
      <c r="AE158" s="35" t="s">
        <v>38</v>
      </c>
      <c r="AF158" s="35" t="s">
        <v>38</v>
      </c>
      <c r="AG158" s="36" t="s">
        <v>38</v>
      </c>
      <c r="AH158" s="36" t="s">
        <v>38</v>
      </c>
      <c r="AI158" s="36" t="s">
        <v>38</v>
      </c>
      <c r="AJ158" s="7" t="s">
        <v>38</v>
      </c>
      <c r="AK158" s="7" t="s">
        <v>38</v>
      </c>
      <c r="AL158" s="7" t="s">
        <v>38</v>
      </c>
      <c r="AM158" s="7" t="s">
        <v>38</v>
      </c>
      <c r="AN158" s="7" t="s">
        <v>38</v>
      </c>
      <c r="AO158" s="4">
        <f t="shared" si="29"/>
        <v>16153299.610000001</v>
      </c>
      <c r="AP158" s="4">
        <f t="shared" si="28"/>
        <v>16153299.610000001</v>
      </c>
      <c r="AQ158" s="1">
        <f t="shared" ref="AQ158:AV159" si="36">AQ159</f>
        <v>0</v>
      </c>
      <c r="AR158" s="1">
        <f t="shared" si="36"/>
        <v>0</v>
      </c>
      <c r="AS158" s="1">
        <f t="shared" si="36"/>
        <v>0</v>
      </c>
      <c r="AT158" s="1">
        <f t="shared" si="36"/>
        <v>0</v>
      </c>
      <c r="AU158" s="1">
        <f t="shared" si="36"/>
        <v>0</v>
      </c>
      <c r="AV158" s="1">
        <f t="shared" si="36"/>
        <v>0</v>
      </c>
      <c r="AW158" s="1">
        <f>AW159</f>
        <v>16153299.610000001</v>
      </c>
      <c r="AX158" s="1">
        <f>AX159</f>
        <v>16153299.610000001</v>
      </c>
      <c r="AY158" s="4">
        <f t="shared" si="33"/>
        <v>18253153.199999999</v>
      </c>
      <c r="AZ158" s="1">
        <f t="shared" ref="AZ158:BR158" si="37">AZ159</f>
        <v>0</v>
      </c>
      <c r="BA158" s="1">
        <f t="shared" si="37"/>
        <v>0</v>
      </c>
      <c r="BB158" s="1">
        <f t="shared" si="37"/>
        <v>0</v>
      </c>
      <c r="BC158" s="1">
        <f t="shared" si="37"/>
        <v>18253153.199999999</v>
      </c>
      <c r="BD158" s="4">
        <f t="shared" si="34"/>
        <v>20023571.699999999</v>
      </c>
      <c r="BE158" s="1">
        <f t="shared" si="37"/>
        <v>0</v>
      </c>
      <c r="BF158" s="1">
        <f t="shared" si="37"/>
        <v>0</v>
      </c>
      <c r="BG158" s="1">
        <f t="shared" si="37"/>
        <v>0</v>
      </c>
      <c r="BH158" s="1">
        <f t="shared" si="37"/>
        <v>20023571.699999999</v>
      </c>
      <c r="BI158" s="4">
        <f t="shared" si="35"/>
        <v>22774771.699999999</v>
      </c>
      <c r="BJ158" s="1">
        <f t="shared" si="37"/>
        <v>0</v>
      </c>
      <c r="BK158" s="1">
        <f t="shared" si="37"/>
        <v>0</v>
      </c>
      <c r="BL158" s="1">
        <f t="shared" si="37"/>
        <v>0</v>
      </c>
      <c r="BM158" s="1">
        <f t="shared" si="37"/>
        <v>22774771.699999999</v>
      </c>
      <c r="BN158" s="4">
        <f t="shared" si="21"/>
        <v>25628471.699999999</v>
      </c>
      <c r="BO158" s="1">
        <f t="shared" si="37"/>
        <v>0</v>
      </c>
      <c r="BP158" s="1">
        <f t="shared" si="37"/>
        <v>0</v>
      </c>
      <c r="BQ158" s="1">
        <f t="shared" si="37"/>
        <v>0</v>
      </c>
      <c r="BR158" s="1">
        <f t="shared" si="37"/>
        <v>25628471.699999999</v>
      </c>
      <c r="BS158" s="16"/>
    </row>
    <row r="159" spans="1:71" ht="21" x14ac:dyDescent="0.25">
      <c r="A159" s="33" t="s">
        <v>223</v>
      </c>
      <c r="B159" s="34" t="s">
        <v>224</v>
      </c>
      <c r="C159" s="35" t="s">
        <v>38</v>
      </c>
      <c r="D159" s="35" t="s">
        <v>38</v>
      </c>
      <c r="E159" s="35" t="s">
        <v>38</v>
      </c>
      <c r="F159" s="35" t="s">
        <v>38</v>
      </c>
      <c r="G159" s="35" t="s">
        <v>38</v>
      </c>
      <c r="H159" s="35" t="s">
        <v>38</v>
      </c>
      <c r="I159" s="35" t="s">
        <v>38</v>
      </c>
      <c r="J159" s="35" t="s">
        <v>38</v>
      </c>
      <c r="K159" s="35" t="s">
        <v>38</v>
      </c>
      <c r="L159" s="35" t="s">
        <v>38</v>
      </c>
      <c r="M159" s="35" t="s">
        <v>38</v>
      </c>
      <c r="N159" s="35" t="s">
        <v>38</v>
      </c>
      <c r="O159" s="35" t="s">
        <v>38</v>
      </c>
      <c r="P159" s="35" t="s">
        <v>38</v>
      </c>
      <c r="Q159" s="35" t="s">
        <v>38</v>
      </c>
      <c r="R159" s="35" t="s">
        <v>38</v>
      </c>
      <c r="S159" s="35" t="s">
        <v>38</v>
      </c>
      <c r="T159" s="35" t="s">
        <v>38</v>
      </c>
      <c r="U159" s="35" t="s">
        <v>38</v>
      </c>
      <c r="V159" s="35" t="s">
        <v>38</v>
      </c>
      <c r="W159" s="35" t="s">
        <v>38</v>
      </c>
      <c r="X159" s="35" t="s">
        <v>38</v>
      </c>
      <c r="Y159" s="35" t="s">
        <v>38</v>
      </c>
      <c r="Z159" s="35" t="s">
        <v>38</v>
      </c>
      <c r="AA159" s="35" t="s">
        <v>38</v>
      </c>
      <c r="AB159" s="35" t="s">
        <v>38</v>
      </c>
      <c r="AC159" s="35" t="s">
        <v>38</v>
      </c>
      <c r="AD159" s="35" t="s">
        <v>38</v>
      </c>
      <c r="AE159" s="35" t="s">
        <v>38</v>
      </c>
      <c r="AF159" s="35" t="s">
        <v>38</v>
      </c>
      <c r="AG159" s="36" t="s">
        <v>38</v>
      </c>
      <c r="AH159" s="36" t="s">
        <v>38</v>
      </c>
      <c r="AI159" s="36" t="s">
        <v>38</v>
      </c>
      <c r="AJ159" s="7" t="s">
        <v>38</v>
      </c>
      <c r="AK159" s="7" t="s">
        <v>38</v>
      </c>
      <c r="AL159" s="7" t="s">
        <v>38</v>
      </c>
      <c r="AM159" s="7" t="s">
        <v>38</v>
      </c>
      <c r="AN159" s="7" t="s">
        <v>38</v>
      </c>
      <c r="AO159" s="4">
        <f t="shared" si="29"/>
        <v>16153299.610000001</v>
      </c>
      <c r="AP159" s="4">
        <f t="shared" si="28"/>
        <v>16153299.610000001</v>
      </c>
      <c r="AQ159" s="1">
        <f t="shared" ref="AQ159:BR159" si="38">AQ160</f>
        <v>0</v>
      </c>
      <c r="AR159" s="1">
        <f t="shared" si="38"/>
        <v>0</v>
      </c>
      <c r="AS159" s="1">
        <f t="shared" si="36"/>
        <v>0</v>
      </c>
      <c r="AT159" s="1">
        <f t="shared" si="36"/>
        <v>0</v>
      </c>
      <c r="AU159" s="1">
        <f t="shared" si="38"/>
        <v>0</v>
      </c>
      <c r="AV159" s="1">
        <f t="shared" si="38"/>
        <v>0</v>
      </c>
      <c r="AW159" s="1">
        <f>AW160</f>
        <v>16153299.610000001</v>
      </c>
      <c r="AX159" s="1">
        <f>AX160</f>
        <v>16153299.610000001</v>
      </c>
      <c r="AY159" s="4">
        <f t="shared" si="33"/>
        <v>18253153.199999999</v>
      </c>
      <c r="AZ159" s="1">
        <f t="shared" si="38"/>
        <v>0</v>
      </c>
      <c r="BA159" s="1">
        <f t="shared" si="38"/>
        <v>0</v>
      </c>
      <c r="BB159" s="1">
        <f t="shared" si="38"/>
        <v>0</v>
      </c>
      <c r="BC159" s="1">
        <f t="shared" si="38"/>
        <v>18253153.199999999</v>
      </c>
      <c r="BD159" s="4">
        <f t="shared" si="34"/>
        <v>20023571.699999999</v>
      </c>
      <c r="BE159" s="1">
        <f t="shared" si="38"/>
        <v>0</v>
      </c>
      <c r="BF159" s="1">
        <f t="shared" si="38"/>
        <v>0</v>
      </c>
      <c r="BG159" s="1">
        <f t="shared" si="38"/>
        <v>0</v>
      </c>
      <c r="BH159" s="1">
        <f t="shared" si="38"/>
        <v>20023571.699999999</v>
      </c>
      <c r="BI159" s="4">
        <f t="shared" si="35"/>
        <v>22774771.699999999</v>
      </c>
      <c r="BJ159" s="1">
        <f t="shared" si="38"/>
        <v>0</v>
      </c>
      <c r="BK159" s="1">
        <f t="shared" si="38"/>
        <v>0</v>
      </c>
      <c r="BL159" s="1">
        <f t="shared" si="38"/>
        <v>0</v>
      </c>
      <c r="BM159" s="1">
        <f t="shared" si="38"/>
        <v>22774771.699999999</v>
      </c>
      <c r="BN159" s="4">
        <f t="shared" si="21"/>
        <v>25628471.699999999</v>
      </c>
      <c r="BO159" s="1">
        <f t="shared" si="38"/>
        <v>0</v>
      </c>
      <c r="BP159" s="1">
        <f t="shared" si="38"/>
        <v>0</v>
      </c>
      <c r="BQ159" s="1">
        <f t="shared" si="38"/>
        <v>0</v>
      </c>
      <c r="BR159" s="1">
        <f t="shared" si="38"/>
        <v>25628471.699999999</v>
      </c>
      <c r="BS159" s="16"/>
    </row>
    <row r="160" spans="1:71" ht="73.5" x14ac:dyDescent="0.25">
      <c r="A160" s="45" t="s">
        <v>225</v>
      </c>
      <c r="B160" s="46" t="s">
        <v>226</v>
      </c>
      <c r="C160" s="47" t="s">
        <v>38</v>
      </c>
      <c r="D160" s="47" t="s">
        <v>38</v>
      </c>
      <c r="E160" s="47" t="s">
        <v>38</v>
      </c>
      <c r="F160" s="47" t="s">
        <v>38</v>
      </c>
      <c r="G160" s="47" t="s">
        <v>38</v>
      </c>
      <c r="H160" s="47" t="s">
        <v>38</v>
      </c>
      <c r="I160" s="47" t="s">
        <v>38</v>
      </c>
      <c r="J160" s="47" t="s">
        <v>38</v>
      </c>
      <c r="K160" s="47" t="s">
        <v>38</v>
      </c>
      <c r="L160" s="47" t="s">
        <v>38</v>
      </c>
      <c r="M160" s="47" t="s">
        <v>38</v>
      </c>
      <c r="N160" s="47" t="s">
        <v>38</v>
      </c>
      <c r="O160" s="47" t="s">
        <v>38</v>
      </c>
      <c r="P160" s="47" t="s">
        <v>38</v>
      </c>
      <c r="Q160" s="47" t="s">
        <v>38</v>
      </c>
      <c r="R160" s="47" t="s">
        <v>38</v>
      </c>
      <c r="S160" s="47" t="s">
        <v>38</v>
      </c>
      <c r="T160" s="47" t="s">
        <v>38</v>
      </c>
      <c r="U160" s="47" t="s">
        <v>38</v>
      </c>
      <c r="V160" s="47" t="s">
        <v>38</v>
      </c>
      <c r="W160" s="47" t="s">
        <v>38</v>
      </c>
      <c r="X160" s="47" t="s">
        <v>38</v>
      </c>
      <c r="Y160" s="47" t="s">
        <v>38</v>
      </c>
      <c r="Z160" s="47" t="s">
        <v>38</v>
      </c>
      <c r="AA160" s="47" t="s">
        <v>38</v>
      </c>
      <c r="AB160" s="47" t="s">
        <v>38</v>
      </c>
      <c r="AC160" s="47" t="s">
        <v>38</v>
      </c>
      <c r="AD160" s="47" t="s">
        <v>38</v>
      </c>
      <c r="AE160" s="47" t="s">
        <v>38</v>
      </c>
      <c r="AF160" s="47" t="s">
        <v>38</v>
      </c>
      <c r="AG160" s="48" t="s">
        <v>38</v>
      </c>
      <c r="AH160" s="48" t="s">
        <v>38</v>
      </c>
      <c r="AI160" s="48" t="s">
        <v>38</v>
      </c>
      <c r="AJ160" s="13" t="s">
        <v>38</v>
      </c>
      <c r="AK160" s="13" t="s">
        <v>38</v>
      </c>
      <c r="AL160" s="13" t="s">
        <v>38</v>
      </c>
      <c r="AM160" s="13" t="s">
        <v>38</v>
      </c>
      <c r="AN160" s="13" t="s">
        <v>38</v>
      </c>
      <c r="AO160" s="4">
        <f t="shared" si="29"/>
        <v>16153299.610000001</v>
      </c>
      <c r="AP160" s="4">
        <f t="shared" si="28"/>
        <v>16153299.610000001</v>
      </c>
      <c r="AQ160" s="3">
        <f t="shared" ref="AQ160:AV160" si="39">SUM(AQ161:AQ171)</f>
        <v>0</v>
      </c>
      <c r="AR160" s="3">
        <f t="shared" si="39"/>
        <v>0</v>
      </c>
      <c r="AS160" s="3">
        <f>SUM(AS161:AS171)</f>
        <v>0</v>
      </c>
      <c r="AT160" s="3">
        <f t="shared" si="39"/>
        <v>0</v>
      </c>
      <c r="AU160" s="3">
        <f t="shared" si="39"/>
        <v>0</v>
      </c>
      <c r="AV160" s="3">
        <f t="shared" si="39"/>
        <v>0</v>
      </c>
      <c r="AW160" s="3">
        <f>SUM(AW161:AW171)</f>
        <v>16153299.610000001</v>
      </c>
      <c r="AX160" s="3">
        <f>SUM(AX161:AX171)</f>
        <v>16153299.610000001</v>
      </c>
      <c r="AY160" s="4">
        <f t="shared" si="33"/>
        <v>18253153.199999999</v>
      </c>
      <c r="AZ160" s="3">
        <f>SUM(AZ161:AZ171)</f>
        <v>0</v>
      </c>
      <c r="BA160" s="3">
        <f>SUM(BA161:BA171)</f>
        <v>0</v>
      </c>
      <c r="BB160" s="3">
        <f>SUM(BB161:BB171)</f>
        <v>0</v>
      </c>
      <c r="BC160" s="3">
        <f>SUM(BC161:BC171)</f>
        <v>18253153.199999999</v>
      </c>
      <c r="BD160" s="4">
        <f t="shared" si="34"/>
        <v>20023571.699999999</v>
      </c>
      <c r="BE160" s="3">
        <f>SUM(BE161:BE171)</f>
        <v>0</v>
      </c>
      <c r="BF160" s="3">
        <f>SUM(BF161:BF171)</f>
        <v>0</v>
      </c>
      <c r="BG160" s="3">
        <f>SUM(BG161:BG171)</f>
        <v>0</v>
      </c>
      <c r="BH160" s="3">
        <f>SUM(BH161:BH171)</f>
        <v>20023571.699999999</v>
      </c>
      <c r="BI160" s="4">
        <f t="shared" si="35"/>
        <v>22774771.699999999</v>
      </c>
      <c r="BJ160" s="3">
        <f>SUM(BJ161:BJ171)</f>
        <v>0</v>
      </c>
      <c r="BK160" s="3">
        <f>SUM(BK161:BK171)</f>
        <v>0</v>
      </c>
      <c r="BL160" s="3">
        <f>SUM(BL161:BL171)</f>
        <v>0</v>
      </c>
      <c r="BM160" s="3">
        <f>SUM(BM161:BM171)</f>
        <v>22774771.699999999</v>
      </c>
      <c r="BN160" s="4">
        <f t="shared" si="21"/>
        <v>25628471.699999999</v>
      </c>
      <c r="BO160" s="3">
        <f>SUM(BO161:BO171)</f>
        <v>0</v>
      </c>
      <c r="BP160" s="3">
        <f>SUM(BP161:BP171)</f>
        <v>0</v>
      </c>
      <c r="BQ160" s="3">
        <f>SUM(BQ161:BQ171)</f>
        <v>0</v>
      </c>
      <c r="BR160" s="3">
        <f>SUM(BR161:BR171)</f>
        <v>25628471.699999999</v>
      </c>
      <c r="BS160" s="16"/>
    </row>
    <row r="161" spans="1:71" ht="33.75" x14ac:dyDescent="0.25">
      <c r="A161" s="37" t="s">
        <v>227</v>
      </c>
      <c r="B161" s="38" t="s">
        <v>228</v>
      </c>
      <c r="C161" s="39" t="s">
        <v>41</v>
      </c>
      <c r="D161" s="39" t="s">
        <v>229</v>
      </c>
      <c r="E161" s="39" t="s">
        <v>42</v>
      </c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39"/>
      <c r="V161" s="39"/>
      <c r="W161" s="39"/>
      <c r="X161" s="39"/>
      <c r="Y161" s="39"/>
      <c r="Z161" s="39"/>
      <c r="AA161" s="39"/>
      <c r="AB161" s="39"/>
      <c r="AC161" s="40"/>
      <c r="AD161" s="39"/>
      <c r="AE161" s="39"/>
      <c r="AF161" s="40"/>
      <c r="AG161" s="91" t="s">
        <v>399</v>
      </c>
      <c r="AH161" s="41"/>
      <c r="AI161" s="42"/>
      <c r="AJ161" s="8" t="s">
        <v>101</v>
      </c>
      <c r="AK161" s="9" t="s">
        <v>49</v>
      </c>
      <c r="AL161" s="127" t="s">
        <v>432</v>
      </c>
      <c r="AM161" s="9" t="s">
        <v>104</v>
      </c>
      <c r="AN161" s="9" t="s">
        <v>48</v>
      </c>
      <c r="AO161" s="4">
        <f t="shared" si="29"/>
        <v>184740</v>
      </c>
      <c r="AP161" s="4">
        <f t="shared" si="28"/>
        <v>184740</v>
      </c>
      <c r="AQ161" s="61"/>
      <c r="AR161" s="61"/>
      <c r="AS161" s="61"/>
      <c r="AT161" s="61"/>
      <c r="AU161" s="61"/>
      <c r="AV161" s="61"/>
      <c r="AW161" s="61">
        <v>184740</v>
      </c>
      <c r="AX161" s="61">
        <v>184740</v>
      </c>
      <c r="AY161" s="4">
        <f t="shared" si="33"/>
        <v>184740</v>
      </c>
      <c r="AZ161" s="61"/>
      <c r="BA161" s="61"/>
      <c r="BB161" s="61"/>
      <c r="BC161" s="61">
        <v>184740</v>
      </c>
      <c r="BD161" s="4"/>
      <c r="BE161" s="61"/>
      <c r="BF161" s="61"/>
      <c r="BG161" s="61"/>
      <c r="BH161" s="61">
        <v>184740</v>
      </c>
      <c r="BI161" s="4">
        <f t="shared" si="35"/>
        <v>184740</v>
      </c>
      <c r="BJ161" s="61"/>
      <c r="BK161" s="61"/>
      <c r="BL161" s="61"/>
      <c r="BM161" s="61">
        <v>184740</v>
      </c>
      <c r="BN161" s="4">
        <f t="shared" si="21"/>
        <v>184740</v>
      </c>
      <c r="BO161" s="61"/>
      <c r="BP161" s="61"/>
      <c r="BQ161" s="61"/>
      <c r="BR161" s="61">
        <v>184740</v>
      </c>
      <c r="BS161" s="16"/>
    </row>
    <row r="162" spans="1:71" ht="33.75" x14ac:dyDescent="0.25">
      <c r="A162" s="37" t="s">
        <v>231</v>
      </c>
      <c r="B162" s="38" t="s">
        <v>232</v>
      </c>
      <c r="C162" s="39" t="s">
        <v>41</v>
      </c>
      <c r="D162" s="39" t="s">
        <v>229</v>
      </c>
      <c r="E162" s="39" t="s">
        <v>42</v>
      </c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40"/>
      <c r="AD162" s="39"/>
      <c r="AE162" s="39"/>
      <c r="AF162" s="40"/>
      <c r="AG162" s="91" t="s">
        <v>401</v>
      </c>
      <c r="AH162" s="41"/>
      <c r="AI162" s="42"/>
      <c r="AJ162" s="8" t="s">
        <v>101</v>
      </c>
      <c r="AK162" s="9" t="s">
        <v>49</v>
      </c>
      <c r="AL162" s="127" t="s">
        <v>431</v>
      </c>
      <c r="AM162" s="9" t="s">
        <v>104</v>
      </c>
      <c r="AN162" s="9" t="s">
        <v>48</v>
      </c>
      <c r="AO162" s="4">
        <f t="shared" si="29"/>
        <v>137170</v>
      </c>
      <c r="AP162" s="4">
        <f t="shared" si="28"/>
        <v>137170</v>
      </c>
      <c r="AQ162" s="61"/>
      <c r="AR162" s="61"/>
      <c r="AS162" s="61"/>
      <c r="AT162" s="61"/>
      <c r="AU162" s="61"/>
      <c r="AV162" s="61"/>
      <c r="AW162" s="61">
        <v>137170</v>
      </c>
      <c r="AX162" s="61">
        <v>137170</v>
      </c>
      <c r="AY162" s="4">
        <f t="shared" si="33"/>
        <v>137170</v>
      </c>
      <c r="AZ162" s="61"/>
      <c r="BA162" s="61"/>
      <c r="BB162" s="61"/>
      <c r="BC162" s="61">
        <v>137170</v>
      </c>
      <c r="BD162" s="4"/>
      <c r="BE162" s="61"/>
      <c r="BF162" s="61"/>
      <c r="BG162" s="61"/>
      <c r="BH162" s="61">
        <v>182436</v>
      </c>
      <c r="BI162" s="4">
        <f t="shared" si="35"/>
        <v>182436</v>
      </c>
      <c r="BJ162" s="61"/>
      <c r="BK162" s="61"/>
      <c r="BL162" s="61"/>
      <c r="BM162" s="61">
        <v>182436</v>
      </c>
      <c r="BN162" s="4">
        <f t="shared" si="21"/>
        <v>182436</v>
      </c>
      <c r="BO162" s="61"/>
      <c r="BP162" s="61"/>
      <c r="BQ162" s="61"/>
      <c r="BR162" s="61">
        <v>182436</v>
      </c>
      <c r="BS162" s="16"/>
    </row>
    <row r="163" spans="1:71" ht="24" customHeight="1" x14ac:dyDescent="0.25">
      <c r="A163" s="147" t="s">
        <v>233</v>
      </c>
      <c r="B163" s="132" t="s">
        <v>234</v>
      </c>
      <c r="C163" s="39" t="s">
        <v>41</v>
      </c>
      <c r="D163" s="39" t="s">
        <v>43</v>
      </c>
      <c r="E163" s="39" t="s">
        <v>42</v>
      </c>
      <c r="F163" s="39"/>
      <c r="G163" s="39"/>
      <c r="H163" s="39"/>
      <c r="I163" s="39"/>
      <c r="J163" s="39"/>
      <c r="K163" s="39"/>
      <c r="L163" s="39"/>
      <c r="M163" s="39"/>
      <c r="N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40"/>
      <c r="AD163" s="39"/>
      <c r="AE163" s="39"/>
      <c r="AF163" s="40"/>
      <c r="AG163" s="91"/>
      <c r="AH163" s="41"/>
      <c r="AI163" s="42"/>
      <c r="AJ163" s="141" t="s">
        <v>101</v>
      </c>
      <c r="AK163" s="90" t="s">
        <v>112</v>
      </c>
      <c r="AL163" s="86" t="s">
        <v>164</v>
      </c>
      <c r="AM163" s="9" t="s">
        <v>104</v>
      </c>
      <c r="AN163" s="9" t="s">
        <v>48</v>
      </c>
      <c r="AO163" s="4">
        <f t="shared" si="29"/>
        <v>0</v>
      </c>
      <c r="AP163" s="4">
        <f t="shared" si="28"/>
        <v>0</v>
      </c>
      <c r="AQ163" s="61"/>
      <c r="AR163" s="61"/>
      <c r="AS163" s="61"/>
      <c r="AT163" s="61"/>
      <c r="AU163" s="61"/>
      <c r="AV163" s="61"/>
      <c r="AW163" s="61"/>
      <c r="AX163" s="61"/>
      <c r="AY163" s="4">
        <f t="shared" si="33"/>
        <v>0</v>
      </c>
      <c r="AZ163" s="61"/>
      <c r="BA163" s="61"/>
      <c r="BB163" s="61"/>
      <c r="BC163" s="61"/>
      <c r="BD163" s="4">
        <f t="shared" ref="BD163:BD171" si="40">BE163+BF163+BG163+BH163</f>
        <v>0</v>
      </c>
      <c r="BE163" s="61"/>
      <c r="BF163" s="61"/>
      <c r="BG163" s="61"/>
      <c r="BH163" s="61"/>
      <c r="BI163" s="4">
        <f t="shared" si="35"/>
        <v>0</v>
      </c>
      <c r="BJ163" s="61"/>
      <c r="BK163" s="61"/>
      <c r="BL163" s="61"/>
      <c r="BM163" s="61"/>
      <c r="BN163" s="4">
        <f t="shared" si="21"/>
        <v>0</v>
      </c>
      <c r="BO163" s="61"/>
      <c r="BP163" s="61"/>
      <c r="BQ163" s="61"/>
      <c r="BR163" s="61"/>
      <c r="BS163" s="16"/>
    </row>
    <row r="164" spans="1:71" ht="18.75" customHeight="1" x14ac:dyDescent="0.25">
      <c r="A164" s="148"/>
      <c r="B164" s="134"/>
      <c r="C164" s="39" t="s">
        <v>41</v>
      </c>
      <c r="D164" s="39" t="s">
        <v>43</v>
      </c>
      <c r="E164" s="39" t="s">
        <v>42</v>
      </c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40"/>
      <c r="AD164" s="39"/>
      <c r="AE164" s="39"/>
      <c r="AF164" s="40"/>
      <c r="AG164" s="91" t="s">
        <v>400</v>
      </c>
      <c r="AH164" s="41"/>
      <c r="AI164" s="42"/>
      <c r="AJ164" s="143"/>
      <c r="AK164" s="90" t="s">
        <v>81</v>
      </c>
      <c r="AL164" s="89" t="s">
        <v>398</v>
      </c>
      <c r="AM164" s="9" t="s">
        <v>104</v>
      </c>
      <c r="AN164" s="9" t="s">
        <v>48</v>
      </c>
      <c r="AO164" s="4">
        <f t="shared" si="29"/>
        <v>9870.4599999999991</v>
      </c>
      <c r="AP164" s="4">
        <f t="shared" si="28"/>
        <v>9870.4599999999991</v>
      </c>
      <c r="AQ164" s="61"/>
      <c r="AR164" s="61"/>
      <c r="AS164" s="61"/>
      <c r="AT164" s="61"/>
      <c r="AU164" s="61"/>
      <c r="AV164" s="61"/>
      <c r="AW164" s="61">
        <v>9870.4599999999991</v>
      </c>
      <c r="AX164" s="61">
        <v>9870.4599999999991</v>
      </c>
      <c r="AY164" s="4">
        <f t="shared" si="33"/>
        <v>0</v>
      </c>
      <c r="AZ164" s="61"/>
      <c r="BA164" s="61"/>
      <c r="BB164" s="61"/>
      <c r="BC164" s="61"/>
      <c r="BD164" s="4">
        <f t="shared" si="40"/>
        <v>0</v>
      </c>
      <c r="BE164" s="61"/>
      <c r="BF164" s="61"/>
      <c r="BG164" s="61"/>
      <c r="BH164" s="61"/>
      <c r="BI164" s="4">
        <f t="shared" si="35"/>
        <v>0</v>
      </c>
      <c r="BJ164" s="61"/>
      <c r="BK164" s="61"/>
      <c r="BL164" s="61"/>
      <c r="BM164" s="61"/>
      <c r="BN164" s="4">
        <f>BO164+BP164+BQ164+BR164</f>
        <v>0</v>
      </c>
      <c r="BO164" s="61"/>
      <c r="BP164" s="61"/>
      <c r="BQ164" s="61"/>
      <c r="BR164" s="61"/>
      <c r="BS164" s="16"/>
    </row>
    <row r="165" spans="1:71" ht="33.75" x14ac:dyDescent="0.25">
      <c r="A165" s="37" t="s">
        <v>235</v>
      </c>
      <c r="B165" s="38" t="s">
        <v>236</v>
      </c>
      <c r="C165" s="39" t="s">
        <v>41</v>
      </c>
      <c r="D165" s="39" t="s">
        <v>229</v>
      </c>
      <c r="E165" s="39" t="s">
        <v>42</v>
      </c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40"/>
      <c r="AD165" s="39"/>
      <c r="AE165" s="39"/>
      <c r="AF165" s="40"/>
      <c r="AG165" s="91" t="s">
        <v>402</v>
      </c>
      <c r="AH165" s="41"/>
      <c r="AI165" s="42"/>
      <c r="AJ165" s="8" t="s">
        <v>101</v>
      </c>
      <c r="AK165" s="9" t="s">
        <v>49</v>
      </c>
      <c r="AL165" s="127" t="s">
        <v>433</v>
      </c>
      <c r="AM165" s="9" t="s">
        <v>104</v>
      </c>
      <c r="AN165" s="9" t="s">
        <v>48</v>
      </c>
      <c r="AO165" s="4">
        <f t="shared" si="29"/>
        <v>183780</v>
      </c>
      <c r="AP165" s="4">
        <f t="shared" si="28"/>
        <v>183780</v>
      </c>
      <c r="AQ165" s="61"/>
      <c r="AR165" s="61"/>
      <c r="AS165" s="61"/>
      <c r="AT165" s="61"/>
      <c r="AU165" s="61"/>
      <c r="AV165" s="61"/>
      <c r="AW165" s="61">
        <v>183780</v>
      </c>
      <c r="AX165" s="61">
        <v>183780</v>
      </c>
      <c r="AY165" s="4">
        <f t="shared" ref="AY165:AY171" si="41">AZ165+BA165+BB165+BC165</f>
        <v>183780</v>
      </c>
      <c r="AZ165" s="61"/>
      <c r="BA165" s="61"/>
      <c r="BB165" s="61"/>
      <c r="BC165" s="61">
        <v>183780</v>
      </c>
      <c r="BD165" s="4">
        <f t="shared" si="40"/>
        <v>237076</v>
      </c>
      <c r="BE165" s="61"/>
      <c r="BF165" s="61"/>
      <c r="BG165" s="61"/>
      <c r="BH165" s="61">
        <v>237076</v>
      </c>
      <c r="BI165" s="4">
        <f t="shared" ref="BI165:BI171" si="42">BJ165+BK165+BL165+BM165</f>
        <v>237076</v>
      </c>
      <c r="BJ165" s="61"/>
      <c r="BK165" s="61"/>
      <c r="BL165" s="61"/>
      <c r="BM165" s="61">
        <v>237076</v>
      </c>
      <c r="BN165" s="4">
        <f t="shared" si="21"/>
        <v>237076</v>
      </c>
      <c r="BO165" s="61"/>
      <c r="BP165" s="61"/>
      <c r="BQ165" s="61"/>
      <c r="BR165" s="61">
        <v>237076</v>
      </c>
      <c r="BS165" s="16"/>
    </row>
    <row r="166" spans="1:71" ht="45" x14ac:dyDescent="0.25">
      <c r="A166" s="37" t="s">
        <v>237</v>
      </c>
      <c r="B166" s="38" t="s">
        <v>238</v>
      </c>
      <c r="C166" s="39" t="s">
        <v>41</v>
      </c>
      <c r="D166" s="39" t="s">
        <v>229</v>
      </c>
      <c r="E166" s="39" t="s">
        <v>42</v>
      </c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40"/>
      <c r="AD166" s="39"/>
      <c r="AE166" s="39"/>
      <c r="AF166" s="40"/>
      <c r="AG166" s="91" t="s">
        <v>403</v>
      </c>
      <c r="AH166" s="41"/>
      <c r="AI166" s="42"/>
      <c r="AJ166" s="8" t="s">
        <v>101</v>
      </c>
      <c r="AK166" s="9" t="s">
        <v>49</v>
      </c>
      <c r="AL166" s="127" t="s">
        <v>434</v>
      </c>
      <c r="AM166" s="9" t="s">
        <v>104</v>
      </c>
      <c r="AN166" s="9" t="s">
        <v>48</v>
      </c>
      <c r="AO166" s="4">
        <f t="shared" si="29"/>
        <v>318820</v>
      </c>
      <c r="AP166" s="4">
        <f t="shared" si="28"/>
        <v>318820</v>
      </c>
      <c r="AQ166" s="61"/>
      <c r="AR166" s="61"/>
      <c r="AS166" s="61"/>
      <c r="AT166" s="61"/>
      <c r="AU166" s="61"/>
      <c r="AV166" s="61"/>
      <c r="AW166" s="61">
        <v>318820</v>
      </c>
      <c r="AX166" s="61">
        <v>318820</v>
      </c>
      <c r="AY166" s="4">
        <f t="shared" si="41"/>
        <v>318820</v>
      </c>
      <c r="AZ166" s="61"/>
      <c r="BA166" s="61"/>
      <c r="BB166" s="61"/>
      <c r="BC166" s="61">
        <v>318820</v>
      </c>
      <c r="BD166" s="4">
        <f t="shared" si="40"/>
        <v>79705</v>
      </c>
      <c r="BE166" s="61"/>
      <c r="BF166" s="61"/>
      <c r="BG166" s="61"/>
      <c r="BH166" s="61">
        <v>79705</v>
      </c>
      <c r="BI166" s="4">
        <f t="shared" si="42"/>
        <v>79705</v>
      </c>
      <c r="BJ166" s="61"/>
      <c r="BK166" s="61"/>
      <c r="BL166" s="61"/>
      <c r="BM166" s="61">
        <v>79705</v>
      </c>
      <c r="BN166" s="4">
        <f t="shared" si="21"/>
        <v>79705</v>
      </c>
      <c r="BO166" s="61"/>
      <c r="BP166" s="61"/>
      <c r="BQ166" s="61"/>
      <c r="BR166" s="61">
        <v>79705</v>
      </c>
      <c r="BS166" s="16"/>
    </row>
    <row r="167" spans="1:71" ht="45" x14ac:dyDescent="0.25">
      <c r="A167" s="37" t="s">
        <v>239</v>
      </c>
      <c r="B167" s="38" t="s">
        <v>240</v>
      </c>
      <c r="C167" s="39" t="s">
        <v>41</v>
      </c>
      <c r="D167" s="39" t="s">
        <v>229</v>
      </c>
      <c r="E167" s="39" t="s">
        <v>42</v>
      </c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40"/>
      <c r="AD167" s="39"/>
      <c r="AE167" s="39"/>
      <c r="AF167" s="40"/>
      <c r="AG167" s="91" t="s">
        <v>404</v>
      </c>
      <c r="AH167" s="41"/>
      <c r="AI167" s="42"/>
      <c r="AJ167" s="8" t="s">
        <v>101</v>
      </c>
      <c r="AK167" s="9" t="s">
        <v>85</v>
      </c>
      <c r="AL167" s="86" t="s">
        <v>241</v>
      </c>
      <c r="AM167" s="9" t="s">
        <v>104</v>
      </c>
      <c r="AN167" s="9" t="s">
        <v>48</v>
      </c>
      <c r="AO167" s="4">
        <f t="shared" si="29"/>
        <v>15023945</v>
      </c>
      <c r="AP167" s="4">
        <f t="shared" si="28"/>
        <v>15023945</v>
      </c>
      <c r="AQ167" s="61"/>
      <c r="AR167" s="61"/>
      <c r="AS167" s="61"/>
      <c r="AT167" s="61"/>
      <c r="AU167" s="61"/>
      <c r="AV167" s="61"/>
      <c r="AW167" s="61">
        <v>15023945</v>
      </c>
      <c r="AX167" s="61">
        <v>15023945</v>
      </c>
      <c r="AY167" s="4">
        <f t="shared" si="41"/>
        <v>17164590</v>
      </c>
      <c r="AZ167" s="61"/>
      <c r="BA167" s="61"/>
      <c r="BB167" s="61"/>
      <c r="BC167" s="61">
        <v>17164590</v>
      </c>
      <c r="BD167" s="4">
        <f t="shared" si="40"/>
        <v>17482278.699999999</v>
      </c>
      <c r="BE167" s="61"/>
      <c r="BF167" s="61"/>
      <c r="BG167" s="61"/>
      <c r="BH167" s="61">
        <v>17482278.699999999</v>
      </c>
      <c r="BI167" s="4">
        <f t="shared" si="42"/>
        <v>17482278.699999999</v>
      </c>
      <c r="BJ167" s="61"/>
      <c r="BK167" s="61"/>
      <c r="BL167" s="61"/>
      <c r="BM167" s="61">
        <v>17482278.699999999</v>
      </c>
      <c r="BN167" s="4">
        <f t="shared" si="21"/>
        <v>17482278.699999999</v>
      </c>
      <c r="BO167" s="61"/>
      <c r="BP167" s="61"/>
      <c r="BQ167" s="61"/>
      <c r="BR167" s="61">
        <v>17482278.699999999</v>
      </c>
      <c r="BS167" s="16"/>
    </row>
    <row r="168" spans="1:71" ht="26.25" customHeight="1" x14ac:dyDescent="0.25">
      <c r="A168" s="37" t="s">
        <v>242</v>
      </c>
      <c r="B168" s="129" t="s">
        <v>243</v>
      </c>
      <c r="C168" s="39" t="s">
        <v>41</v>
      </c>
      <c r="D168" s="39" t="s">
        <v>229</v>
      </c>
      <c r="E168" s="39" t="s">
        <v>42</v>
      </c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 t="s">
        <v>244</v>
      </c>
      <c r="AB168" s="39" t="s">
        <v>43</v>
      </c>
      <c r="AC168" s="40" t="s">
        <v>245</v>
      </c>
      <c r="AD168" s="39"/>
      <c r="AE168" s="39"/>
      <c r="AF168" s="40"/>
      <c r="AG168" s="91"/>
      <c r="AH168" s="41"/>
      <c r="AI168" s="42"/>
      <c r="AJ168" s="8" t="s">
        <v>101</v>
      </c>
      <c r="AK168" s="9" t="s">
        <v>49</v>
      </c>
      <c r="AL168" s="86" t="s">
        <v>230</v>
      </c>
      <c r="AM168" s="9" t="s">
        <v>104</v>
      </c>
      <c r="AN168" s="9" t="s">
        <v>48</v>
      </c>
      <c r="AO168" s="4">
        <f t="shared" si="29"/>
        <v>0</v>
      </c>
      <c r="AP168" s="4">
        <f t="shared" si="28"/>
        <v>0</v>
      </c>
      <c r="AQ168" s="61"/>
      <c r="AR168" s="61"/>
      <c r="AS168" s="61"/>
      <c r="AT168" s="61"/>
      <c r="AU168" s="61"/>
      <c r="AV168" s="61"/>
      <c r="AW168" s="61"/>
      <c r="AX168" s="61"/>
      <c r="AY168" s="4">
        <f t="shared" si="41"/>
        <v>0</v>
      </c>
      <c r="AZ168" s="61"/>
      <c r="BA168" s="61"/>
      <c r="BB168" s="61"/>
      <c r="BC168" s="61"/>
      <c r="BD168" s="4">
        <f t="shared" si="40"/>
        <v>0</v>
      </c>
      <c r="BE168" s="61"/>
      <c r="BF168" s="61"/>
      <c r="BG168" s="61"/>
      <c r="BH168" s="61"/>
      <c r="BI168" s="4">
        <f t="shared" si="42"/>
        <v>0</v>
      </c>
      <c r="BJ168" s="61"/>
      <c r="BK168" s="61"/>
      <c r="BL168" s="61"/>
      <c r="BM168" s="61"/>
      <c r="BN168" s="4">
        <f t="shared" si="21"/>
        <v>0</v>
      </c>
      <c r="BO168" s="61"/>
      <c r="BP168" s="61"/>
      <c r="BQ168" s="61"/>
      <c r="BR168" s="61"/>
      <c r="BS168" s="16"/>
    </row>
    <row r="169" spans="1:71" ht="30" customHeight="1" x14ac:dyDescent="0.25">
      <c r="A169" s="120" t="s">
        <v>425</v>
      </c>
      <c r="B169" s="129">
        <v>6214</v>
      </c>
      <c r="C169" s="39" t="s">
        <v>41</v>
      </c>
      <c r="D169" s="39" t="s">
        <v>229</v>
      </c>
      <c r="E169" s="39" t="s">
        <v>42</v>
      </c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 t="s">
        <v>244</v>
      </c>
      <c r="AB169" s="39" t="s">
        <v>43</v>
      </c>
      <c r="AC169" s="40" t="s">
        <v>245</v>
      </c>
      <c r="AD169" s="39"/>
      <c r="AE169" s="39"/>
      <c r="AF169" s="40"/>
      <c r="AG169" s="91"/>
      <c r="AH169" s="41"/>
      <c r="AI169" s="42"/>
      <c r="AJ169" s="8" t="s">
        <v>101</v>
      </c>
      <c r="AK169" s="118" t="s">
        <v>56</v>
      </c>
      <c r="AL169" s="118" t="s">
        <v>415</v>
      </c>
      <c r="AM169" s="9" t="s">
        <v>104</v>
      </c>
      <c r="AN169" s="9" t="s">
        <v>48</v>
      </c>
      <c r="AO169" s="4">
        <f t="shared" si="29"/>
        <v>294974.15000000002</v>
      </c>
      <c r="AP169" s="4">
        <f t="shared" si="28"/>
        <v>294974.15000000002</v>
      </c>
      <c r="AQ169" s="61"/>
      <c r="AR169" s="61"/>
      <c r="AS169" s="61"/>
      <c r="AT169" s="61"/>
      <c r="AU169" s="61"/>
      <c r="AV169" s="61"/>
      <c r="AW169" s="61">
        <v>294974.15000000002</v>
      </c>
      <c r="AX169" s="61">
        <v>294974.15000000002</v>
      </c>
      <c r="AY169" s="4">
        <f t="shared" si="41"/>
        <v>264053.2</v>
      </c>
      <c r="AZ169" s="61"/>
      <c r="BA169" s="61"/>
      <c r="BB169" s="61"/>
      <c r="BC169" s="61">
        <v>264053.2</v>
      </c>
      <c r="BD169" s="4">
        <f>BE169+BF169+BG169+BH169</f>
        <v>0</v>
      </c>
      <c r="BE169" s="61"/>
      <c r="BF169" s="61"/>
      <c r="BG169" s="61"/>
      <c r="BH169" s="61"/>
      <c r="BI169" s="4">
        <f t="shared" si="42"/>
        <v>0</v>
      </c>
      <c r="BJ169" s="61"/>
      <c r="BK169" s="61"/>
      <c r="BL169" s="61"/>
      <c r="BM169" s="61"/>
      <c r="BN169" s="4">
        <f>BO169+BP169+BQ169+BR169</f>
        <v>0</v>
      </c>
      <c r="BO169" s="61"/>
      <c r="BP169" s="61"/>
      <c r="BQ169" s="61"/>
      <c r="BR169" s="61"/>
      <c r="BS169" s="16"/>
    </row>
    <row r="170" spans="1:71" ht="30" customHeight="1" x14ac:dyDescent="0.25">
      <c r="A170" s="128" t="s">
        <v>435</v>
      </c>
      <c r="B170" s="129">
        <v>6215</v>
      </c>
      <c r="C170" s="39" t="s">
        <v>41</v>
      </c>
      <c r="D170" s="39" t="s">
        <v>229</v>
      </c>
      <c r="E170" s="39" t="s">
        <v>42</v>
      </c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 t="s">
        <v>244</v>
      </c>
      <c r="AB170" s="39" t="s">
        <v>43</v>
      </c>
      <c r="AC170" s="40" t="s">
        <v>245</v>
      </c>
      <c r="AD170" s="39"/>
      <c r="AE170" s="39"/>
      <c r="AF170" s="40"/>
      <c r="AG170" s="91"/>
      <c r="AH170" s="41"/>
      <c r="AI170" s="42"/>
      <c r="AJ170" s="8" t="s">
        <v>101</v>
      </c>
      <c r="AK170" s="118" t="s">
        <v>56</v>
      </c>
      <c r="AL170" s="118" t="s">
        <v>415</v>
      </c>
      <c r="AM170" s="9" t="s">
        <v>104</v>
      </c>
      <c r="AN170" s="9" t="s">
        <v>48</v>
      </c>
      <c r="AO170" s="4">
        <f>AQ170+AS170+AU170+AW170</f>
        <v>0</v>
      </c>
      <c r="AP170" s="4">
        <f>AR170+AT170+AV170+AX170</f>
        <v>0</v>
      </c>
      <c r="AQ170" s="61"/>
      <c r="AR170" s="61"/>
      <c r="AS170" s="61"/>
      <c r="AT170" s="61"/>
      <c r="AU170" s="61"/>
      <c r="AV170" s="61"/>
      <c r="AW170" s="61"/>
      <c r="AX170" s="61"/>
      <c r="AY170" s="4">
        <f>AZ170+BA170+BB170+BC170</f>
        <v>0</v>
      </c>
      <c r="AZ170" s="61"/>
      <c r="BA170" s="61"/>
      <c r="BB170" s="61"/>
      <c r="BC170" s="61"/>
      <c r="BD170" s="4">
        <f>BE170+BF170+BG170+BH170</f>
        <v>1857336</v>
      </c>
      <c r="BE170" s="61"/>
      <c r="BF170" s="61"/>
      <c r="BG170" s="61"/>
      <c r="BH170" s="61">
        <v>1857336</v>
      </c>
      <c r="BI170" s="4">
        <f>BJ170+BK170+BL170+BM170</f>
        <v>1857336</v>
      </c>
      <c r="BJ170" s="61"/>
      <c r="BK170" s="61"/>
      <c r="BL170" s="61"/>
      <c r="BM170" s="61">
        <v>1857336</v>
      </c>
      <c r="BN170" s="4">
        <f>BO170+BP170+BQ170+BR170</f>
        <v>1857336</v>
      </c>
      <c r="BO170" s="61"/>
      <c r="BP170" s="61"/>
      <c r="BQ170" s="61"/>
      <c r="BR170" s="61">
        <v>1857336</v>
      </c>
      <c r="BS170" s="16"/>
    </row>
    <row r="171" spans="1:71" ht="33.75" x14ac:dyDescent="0.25">
      <c r="A171" s="37" t="s">
        <v>246</v>
      </c>
      <c r="B171" s="38" t="s">
        <v>247</v>
      </c>
      <c r="C171" s="39" t="s">
        <v>41</v>
      </c>
      <c r="D171" s="39" t="s">
        <v>123</v>
      </c>
      <c r="E171" s="39" t="s">
        <v>42</v>
      </c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40"/>
      <c r="AD171" s="39"/>
      <c r="AE171" s="39"/>
      <c r="AF171" s="40"/>
      <c r="AG171" s="91"/>
      <c r="AH171" s="41"/>
      <c r="AI171" s="42"/>
      <c r="AJ171" s="8" t="s">
        <v>101</v>
      </c>
      <c r="AK171" s="9"/>
      <c r="AL171" s="9"/>
      <c r="AM171" s="9"/>
      <c r="AN171" s="9" t="s">
        <v>48</v>
      </c>
      <c r="AO171" s="4">
        <f t="shared" si="29"/>
        <v>0</v>
      </c>
      <c r="AP171" s="4">
        <f t="shared" si="28"/>
        <v>0</v>
      </c>
      <c r="AQ171" s="61"/>
      <c r="AR171" s="61"/>
      <c r="AS171" s="61"/>
      <c r="AT171" s="61"/>
      <c r="AU171" s="61"/>
      <c r="AV171" s="61"/>
      <c r="AW171" s="61"/>
      <c r="AX171" s="61"/>
      <c r="AY171" s="4">
        <f t="shared" si="41"/>
        <v>0</v>
      </c>
      <c r="AZ171" s="61"/>
      <c r="BA171" s="61"/>
      <c r="BB171" s="61"/>
      <c r="BC171" s="61"/>
      <c r="BD171" s="4">
        <f t="shared" si="40"/>
        <v>0</v>
      </c>
      <c r="BE171" s="61"/>
      <c r="BF171" s="61"/>
      <c r="BG171" s="61"/>
      <c r="BH171" s="61"/>
      <c r="BI171" s="4">
        <f t="shared" si="42"/>
        <v>2751200</v>
      </c>
      <c r="BJ171" s="61"/>
      <c r="BK171" s="61"/>
      <c r="BL171" s="61"/>
      <c r="BM171" s="61">
        <v>2751200</v>
      </c>
      <c r="BN171" s="4">
        <f>BO171+BP171+BQ171+BR171</f>
        <v>5604900</v>
      </c>
      <c r="BO171" s="61"/>
      <c r="BP171" s="61"/>
      <c r="BQ171" s="61"/>
      <c r="BR171" s="61">
        <v>5604900</v>
      </c>
      <c r="BS171" s="16"/>
    </row>
    <row r="172" spans="1:71" ht="31.5" x14ac:dyDescent="0.25">
      <c r="A172" s="29" t="s">
        <v>380</v>
      </c>
      <c r="B172" s="31" t="s">
        <v>381</v>
      </c>
      <c r="C172" s="31" t="s">
        <v>38</v>
      </c>
      <c r="D172" s="31" t="s">
        <v>38</v>
      </c>
      <c r="E172" s="31" t="s">
        <v>38</v>
      </c>
      <c r="F172" s="31" t="s">
        <v>38</v>
      </c>
      <c r="G172" s="31" t="s">
        <v>38</v>
      </c>
      <c r="H172" s="31" t="s">
        <v>38</v>
      </c>
      <c r="I172" s="31" t="s">
        <v>38</v>
      </c>
      <c r="J172" s="31" t="s">
        <v>38</v>
      </c>
      <c r="K172" s="31" t="s">
        <v>38</v>
      </c>
      <c r="L172" s="31" t="s">
        <v>38</v>
      </c>
      <c r="M172" s="31" t="s">
        <v>38</v>
      </c>
      <c r="N172" s="31" t="s">
        <v>38</v>
      </c>
      <c r="O172" s="31" t="s">
        <v>38</v>
      </c>
      <c r="P172" s="31" t="s">
        <v>38</v>
      </c>
      <c r="Q172" s="31" t="s">
        <v>38</v>
      </c>
      <c r="R172" s="31" t="s">
        <v>38</v>
      </c>
      <c r="S172" s="31" t="s">
        <v>38</v>
      </c>
      <c r="T172" s="31" t="s">
        <v>38</v>
      </c>
      <c r="U172" s="31" t="s">
        <v>38</v>
      </c>
      <c r="V172" s="31" t="s">
        <v>38</v>
      </c>
      <c r="W172" s="31" t="s">
        <v>38</v>
      </c>
      <c r="X172" s="31" t="s">
        <v>38</v>
      </c>
      <c r="Y172" s="31" t="s">
        <v>38</v>
      </c>
      <c r="Z172" s="31" t="s">
        <v>38</v>
      </c>
      <c r="AA172" s="31" t="s">
        <v>38</v>
      </c>
      <c r="AB172" s="31" t="s">
        <v>38</v>
      </c>
      <c r="AC172" s="31" t="s">
        <v>38</v>
      </c>
      <c r="AD172" s="31" t="s">
        <v>38</v>
      </c>
      <c r="AE172" s="31" t="s">
        <v>38</v>
      </c>
      <c r="AF172" s="31" t="s">
        <v>38</v>
      </c>
      <c r="AG172" s="32" t="s">
        <v>38</v>
      </c>
      <c r="AH172" s="32" t="s">
        <v>38</v>
      </c>
      <c r="AI172" s="32" t="s">
        <v>38</v>
      </c>
      <c r="AJ172" s="6" t="s">
        <v>38</v>
      </c>
      <c r="AK172" s="6" t="s">
        <v>38</v>
      </c>
      <c r="AL172" s="6" t="s">
        <v>38</v>
      </c>
      <c r="AM172" s="6" t="s">
        <v>38</v>
      </c>
      <c r="AN172" s="6" t="s">
        <v>38</v>
      </c>
      <c r="AO172" s="4">
        <f>AO22+AO129+AO152-AO149</f>
        <v>81982875.289999992</v>
      </c>
      <c r="AP172" s="4">
        <f>AP22+AP129+AP152-AP149</f>
        <v>80902789.959999993</v>
      </c>
      <c r="AQ172" s="63"/>
      <c r="AR172" s="63"/>
      <c r="AS172" s="63"/>
      <c r="AT172" s="63"/>
      <c r="AU172" s="63"/>
      <c r="AV172" s="63"/>
      <c r="AW172" s="63"/>
      <c r="AX172" s="63"/>
      <c r="AY172" s="4"/>
      <c r="AZ172" s="63"/>
      <c r="BA172" s="63"/>
      <c r="BB172" s="63"/>
      <c r="BC172" s="63"/>
      <c r="BD172" s="4"/>
      <c r="BE172" s="63"/>
      <c r="BF172" s="63"/>
      <c r="BG172" s="63"/>
      <c r="BH172" s="63"/>
      <c r="BI172" s="4"/>
      <c r="BJ172" s="63"/>
      <c r="BK172" s="63"/>
      <c r="BL172" s="63"/>
      <c r="BM172" s="63"/>
      <c r="BN172" s="4"/>
      <c r="BO172" s="63"/>
      <c r="BP172" s="63"/>
      <c r="BQ172" s="63"/>
      <c r="BR172" s="63"/>
      <c r="BS172" s="16"/>
    </row>
    <row r="173" spans="1:71" ht="21.75" thickBot="1" x14ac:dyDescent="0.3">
      <c r="A173" s="69" t="s">
        <v>382</v>
      </c>
      <c r="B173" s="70" t="s">
        <v>383</v>
      </c>
      <c r="C173" s="70" t="s">
        <v>38</v>
      </c>
      <c r="D173" s="70" t="s">
        <v>38</v>
      </c>
      <c r="E173" s="70" t="s">
        <v>38</v>
      </c>
      <c r="F173" s="70" t="s">
        <v>38</v>
      </c>
      <c r="G173" s="70" t="s">
        <v>38</v>
      </c>
      <c r="H173" s="70" t="s">
        <v>38</v>
      </c>
      <c r="I173" s="70" t="s">
        <v>38</v>
      </c>
      <c r="J173" s="70" t="s">
        <v>38</v>
      </c>
      <c r="K173" s="70" t="s">
        <v>38</v>
      </c>
      <c r="L173" s="70" t="s">
        <v>38</v>
      </c>
      <c r="M173" s="70" t="s">
        <v>38</v>
      </c>
      <c r="N173" s="70" t="s">
        <v>38</v>
      </c>
      <c r="O173" s="70" t="s">
        <v>38</v>
      </c>
      <c r="P173" s="70" t="s">
        <v>38</v>
      </c>
      <c r="Q173" s="70" t="s">
        <v>38</v>
      </c>
      <c r="R173" s="70" t="s">
        <v>38</v>
      </c>
      <c r="S173" s="70" t="s">
        <v>38</v>
      </c>
      <c r="T173" s="70" t="s">
        <v>38</v>
      </c>
      <c r="U173" s="70" t="s">
        <v>38</v>
      </c>
      <c r="V173" s="70" t="s">
        <v>38</v>
      </c>
      <c r="W173" s="70" t="s">
        <v>38</v>
      </c>
      <c r="X173" s="70" t="s">
        <v>38</v>
      </c>
      <c r="Y173" s="70" t="s">
        <v>38</v>
      </c>
      <c r="Z173" s="70" t="s">
        <v>38</v>
      </c>
      <c r="AA173" s="70" t="s">
        <v>38</v>
      </c>
      <c r="AB173" s="70" t="s">
        <v>38</v>
      </c>
      <c r="AC173" s="70" t="s">
        <v>38</v>
      </c>
      <c r="AD173" s="70" t="s">
        <v>38</v>
      </c>
      <c r="AE173" s="70" t="s">
        <v>38</v>
      </c>
      <c r="AF173" s="70" t="s">
        <v>38</v>
      </c>
      <c r="AG173" s="71" t="s">
        <v>38</v>
      </c>
      <c r="AH173" s="71" t="s">
        <v>38</v>
      </c>
      <c r="AI173" s="71" t="s">
        <v>38</v>
      </c>
      <c r="AJ173" s="77" t="s">
        <v>38</v>
      </c>
      <c r="AK173" s="77" t="s">
        <v>38</v>
      </c>
      <c r="AL173" s="77" t="s">
        <v>38</v>
      </c>
      <c r="AM173" s="77" t="s">
        <v>38</v>
      </c>
      <c r="AN173" s="77" t="s">
        <v>38</v>
      </c>
      <c r="AO173" s="72">
        <f t="shared" ref="AO173:BR173" si="43">AO172+AO158+AO149</f>
        <v>98136174.899999991</v>
      </c>
      <c r="AP173" s="72">
        <f t="shared" si="43"/>
        <v>97056089.569999993</v>
      </c>
      <c r="AQ173" s="72">
        <f t="shared" si="43"/>
        <v>0</v>
      </c>
      <c r="AR173" s="72">
        <f t="shared" si="43"/>
        <v>0</v>
      </c>
      <c r="AS173" s="72">
        <f t="shared" si="43"/>
        <v>0</v>
      </c>
      <c r="AT173" s="72">
        <f t="shared" si="43"/>
        <v>0</v>
      </c>
      <c r="AU173" s="72">
        <f t="shared" si="43"/>
        <v>0</v>
      </c>
      <c r="AV173" s="72">
        <f t="shared" si="43"/>
        <v>0</v>
      </c>
      <c r="AW173" s="72">
        <f t="shared" si="43"/>
        <v>16153299.610000001</v>
      </c>
      <c r="AX173" s="72">
        <f t="shared" si="43"/>
        <v>16153299.610000001</v>
      </c>
      <c r="AY173" s="72">
        <f t="shared" si="43"/>
        <v>18253153.199999999</v>
      </c>
      <c r="AZ173" s="72">
        <f t="shared" si="43"/>
        <v>0</v>
      </c>
      <c r="BA173" s="72">
        <f t="shared" si="43"/>
        <v>0</v>
      </c>
      <c r="BB173" s="72">
        <f t="shared" si="43"/>
        <v>0</v>
      </c>
      <c r="BC173" s="72">
        <f t="shared" si="43"/>
        <v>18253153.199999999</v>
      </c>
      <c r="BD173" s="72">
        <f t="shared" si="43"/>
        <v>20023571.699999999</v>
      </c>
      <c r="BE173" s="72">
        <f t="shared" si="43"/>
        <v>0</v>
      </c>
      <c r="BF173" s="72">
        <f t="shared" si="43"/>
        <v>0</v>
      </c>
      <c r="BG173" s="72">
        <f t="shared" si="43"/>
        <v>0</v>
      </c>
      <c r="BH173" s="72">
        <f t="shared" si="43"/>
        <v>20023571.699999999</v>
      </c>
      <c r="BI173" s="72">
        <f t="shared" si="43"/>
        <v>22774771.699999999</v>
      </c>
      <c r="BJ173" s="72">
        <f t="shared" si="43"/>
        <v>0</v>
      </c>
      <c r="BK173" s="72">
        <f t="shared" si="43"/>
        <v>0</v>
      </c>
      <c r="BL173" s="72">
        <f t="shared" si="43"/>
        <v>0</v>
      </c>
      <c r="BM173" s="72">
        <f t="shared" si="43"/>
        <v>22774771.699999999</v>
      </c>
      <c r="BN173" s="72">
        <f t="shared" si="43"/>
        <v>25628471.699999999</v>
      </c>
      <c r="BO173" s="72">
        <f t="shared" si="43"/>
        <v>0</v>
      </c>
      <c r="BP173" s="72">
        <f t="shared" si="43"/>
        <v>0</v>
      </c>
      <c r="BQ173" s="72">
        <f t="shared" si="43"/>
        <v>0</v>
      </c>
      <c r="BR173" s="72">
        <f t="shared" si="43"/>
        <v>25628471.699999999</v>
      </c>
      <c r="BS173" s="16"/>
    </row>
    <row r="174" spans="1:71" ht="53.25" thickTop="1" x14ac:dyDescent="0.25">
      <c r="A174" s="64" t="s">
        <v>248</v>
      </c>
      <c r="B174" s="65" t="s">
        <v>249</v>
      </c>
      <c r="C174" s="66" t="s">
        <v>38</v>
      </c>
      <c r="D174" s="66" t="s">
        <v>38</v>
      </c>
      <c r="E174" s="66" t="s">
        <v>38</v>
      </c>
      <c r="F174" s="66" t="s">
        <v>38</v>
      </c>
      <c r="G174" s="66" t="s">
        <v>38</v>
      </c>
      <c r="H174" s="66" t="s">
        <v>38</v>
      </c>
      <c r="I174" s="66" t="s">
        <v>38</v>
      </c>
      <c r="J174" s="66" t="s">
        <v>38</v>
      </c>
      <c r="K174" s="66" t="s">
        <v>38</v>
      </c>
      <c r="L174" s="66" t="s">
        <v>38</v>
      </c>
      <c r="M174" s="66" t="s">
        <v>38</v>
      </c>
      <c r="N174" s="66" t="s">
        <v>38</v>
      </c>
      <c r="O174" s="66" t="s">
        <v>38</v>
      </c>
      <c r="P174" s="66" t="s">
        <v>38</v>
      </c>
      <c r="Q174" s="66" t="s">
        <v>38</v>
      </c>
      <c r="R174" s="66" t="s">
        <v>38</v>
      </c>
      <c r="S174" s="66" t="s">
        <v>38</v>
      </c>
      <c r="T174" s="66" t="s">
        <v>38</v>
      </c>
      <c r="U174" s="66" t="s">
        <v>38</v>
      </c>
      <c r="V174" s="66" t="s">
        <v>38</v>
      </c>
      <c r="W174" s="66" t="s">
        <v>38</v>
      </c>
      <c r="X174" s="66" t="s">
        <v>38</v>
      </c>
      <c r="Y174" s="66" t="s">
        <v>38</v>
      </c>
      <c r="Z174" s="66" t="s">
        <v>38</v>
      </c>
      <c r="AA174" s="66" t="s">
        <v>38</v>
      </c>
      <c r="AB174" s="66" t="s">
        <v>38</v>
      </c>
      <c r="AC174" s="66" t="s">
        <v>38</v>
      </c>
      <c r="AD174" s="66" t="s">
        <v>38</v>
      </c>
      <c r="AE174" s="66" t="s">
        <v>38</v>
      </c>
      <c r="AF174" s="66" t="s">
        <v>38</v>
      </c>
      <c r="AG174" s="67" t="s">
        <v>38</v>
      </c>
      <c r="AH174" s="67" t="s">
        <v>38</v>
      </c>
      <c r="AI174" s="67" t="s">
        <v>38</v>
      </c>
      <c r="AJ174" s="78" t="s">
        <v>38</v>
      </c>
      <c r="AK174" s="78" t="s">
        <v>38</v>
      </c>
      <c r="AL174" s="78" t="s">
        <v>38</v>
      </c>
      <c r="AM174" s="78" t="s">
        <v>38</v>
      </c>
      <c r="AN174" s="78" t="s">
        <v>38</v>
      </c>
      <c r="AO174" s="68">
        <f t="shared" ref="AO174:AO205" si="44">AQ174+AS174+AU174+AW174</f>
        <v>0</v>
      </c>
      <c r="AP174" s="68">
        <f t="shared" ref="AP174:AP237" si="45">AR174+AT174+AV174+AX174</f>
        <v>0</v>
      </c>
      <c r="AQ174" s="68">
        <f t="shared" ref="AQ174:BR174" si="46">AQ175+AQ245+AQ264+AQ271+AQ279</f>
        <v>0</v>
      </c>
      <c r="AR174" s="68">
        <f t="shared" si="46"/>
        <v>0</v>
      </c>
      <c r="AS174" s="68">
        <f t="shared" si="46"/>
        <v>0</v>
      </c>
      <c r="AT174" s="68">
        <f t="shared" si="46"/>
        <v>0</v>
      </c>
      <c r="AU174" s="68">
        <f t="shared" si="46"/>
        <v>0</v>
      </c>
      <c r="AV174" s="68">
        <f t="shared" si="46"/>
        <v>0</v>
      </c>
      <c r="AW174" s="68">
        <f t="shared" si="46"/>
        <v>0</v>
      </c>
      <c r="AX174" s="68">
        <f t="shared" si="46"/>
        <v>0</v>
      </c>
      <c r="AY174" s="68">
        <f t="shared" ref="AY174:AY189" si="47">AZ174+BA174+BB174+BC174</f>
        <v>0</v>
      </c>
      <c r="AZ174" s="68">
        <f t="shared" si="46"/>
        <v>0</v>
      </c>
      <c r="BA174" s="68">
        <f t="shared" si="46"/>
        <v>0</v>
      </c>
      <c r="BB174" s="68">
        <f t="shared" si="46"/>
        <v>0</v>
      </c>
      <c r="BC174" s="68">
        <f t="shared" si="46"/>
        <v>0</v>
      </c>
      <c r="BD174" s="68">
        <f t="shared" ref="BD174:BD189" si="48">BE174+BF174+BG174+BH174</f>
        <v>0</v>
      </c>
      <c r="BE174" s="68">
        <f t="shared" si="46"/>
        <v>0</v>
      </c>
      <c r="BF174" s="68">
        <f t="shared" si="46"/>
        <v>0</v>
      </c>
      <c r="BG174" s="68">
        <f t="shared" si="46"/>
        <v>0</v>
      </c>
      <c r="BH174" s="68">
        <f t="shared" si="46"/>
        <v>0</v>
      </c>
      <c r="BI174" s="68">
        <f t="shared" ref="BI174:BI189" si="49">BJ174+BK174+BL174+BM174</f>
        <v>0</v>
      </c>
      <c r="BJ174" s="68">
        <f t="shared" si="46"/>
        <v>0</v>
      </c>
      <c r="BK174" s="68">
        <f t="shared" si="46"/>
        <v>0</v>
      </c>
      <c r="BL174" s="68">
        <f t="shared" si="46"/>
        <v>0</v>
      </c>
      <c r="BM174" s="68">
        <f t="shared" si="46"/>
        <v>0</v>
      </c>
      <c r="BN174" s="68">
        <f t="shared" si="21"/>
        <v>0</v>
      </c>
      <c r="BO174" s="68">
        <f t="shared" si="46"/>
        <v>0</v>
      </c>
      <c r="BP174" s="68">
        <f t="shared" si="46"/>
        <v>0</v>
      </c>
      <c r="BQ174" s="68">
        <f t="shared" si="46"/>
        <v>0</v>
      </c>
      <c r="BR174" s="68">
        <f t="shared" si="46"/>
        <v>0</v>
      </c>
      <c r="BS174" s="16"/>
    </row>
    <row r="175" spans="1:71" ht="63" x14ac:dyDescent="0.25">
      <c r="A175" s="49" t="s">
        <v>250</v>
      </c>
      <c r="B175" s="52" t="s">
        <v>251</v>
      </c>
      <c r="C175" s="50" t="s">
        <v>38</v>
      </c>
      <c r="D175" s="50" t="s">
        <v>38</v>
      </c>
      <c r="E175" s="50" t="s">
        <v>38</v>
      </c>
      <c r="F175" s="50" t="s">
        <v>38</v>
      </c>
      <c r="G175" s="50" t="s">
        <v>38</v>
      </c>
      <c r="H175" s="50" t="s">
        <v>38</v>
      </c>
      <c r="I175" s="50" t="s">
        <v>38</v>
      </c>
      <c r="J175" s="50" t="s">
        <v>38</v>
      </c>
      <c r="K175" s="50" t="s">
        <v>38</v>
      </c>
      <c r="L175" s="50" t="s">
        <v>38</v>
      </c>
      <c r="M175" s="50" t="s">
        <v>38</v>
      </c>
      <c r="N175" s="50" t="s">
        <v>38</v>
      </c>
      <c r="O175" s="50" t="s">
        <v>38</v>
      </c>
      <c r="P175" s="50" t="s">
        <v>38</v>
      </c>
      <c r="Q175" s="50" t="s">
        <v>38</v>
      </c>
      <c r="R175" s="50" t="s">
        <v>38</v>
      </c>
      <c r="S175" s="50" t="s">
        <v>38</v>
      </c>
      <c r="T175" s="50" t="s">
        <v>38</v>
      </c>
      <c r="U175" s="50" t="s">
        <v>38</v>
      </c>
      <c r="V175" s="50" t="s">
        <v>38</v>
      </c>
      <c r="W175" s="50" t="s">
        <v>38</v>
      </c>
      <c r="X175" s="50" t="s">
        <v>38</v>
      </c>
      <c r="Y175" s="50" t="s">
        <v>38</v>
      </c>
      <c r="Z175" s="50" t="s">
        <v>38</v>
      </c>
      <c r="AA175" s="50" t="s">
        <v>38</v>
      </c>
      <c r="AB175" s="50" t="s">
        <v>38</v>
      </c>
      <c r="AC175" s="50" t="s">
        <v>38</v>
      </c>
      <c r="AD175" s="50" t="s">
        <v>38</v>
      </c>
      <c r="AE175" s="50" t="s">
        <v>38</v>
      </c>
      <c r="AF175" s="50" t="s">
        <v>38</v>
      </c>
      <c r="AG175" s="51" t="s">
        <v>38</v>
      </c>
      <c r="AH175" s="51" t="s">
        <v>38</v>
      </c>
      <c r="AI175" s="51" t="s">
        <v>38</v>
      </c>
      <c r="AJ175" s="14" t="s">
        <v>38</v>
      </c>
      <c r="AK175" s="14" t="s">
        <v>38</v>
      </c>
      <c r="AL175" s="14" t="s">
        <v>38</v>
      </c>
      <c r="AM175" s="14" t="s">
        <v>38</v>
      </c>
      <c r="AN175" s="14" t="s">
        <v>38</v>
      </c>
      <c r="AO175" s="2">
        <f t="shared" si="44"/>
        <v>0</v>
      </c>
      <c r="AP175" s="2">
        <f t="shared" si="45"/>
        <v>0</v>
      </c>
      <c r="AQ175" s="2">
        <f t="shared" ref="AQ175:AX175" si="50">AQ176+AQ211+AQ242</f>
        <v>0</v>
      </c>
      <c r="AR175" s="2">
        <f t="shared" si="50"/>
        <v>0</v>
      </c>
      <c r="AS175" s="2">
        <f t="shared" si="50"/>
        <v>0</v>
      </c>
      <c r="AT175" s="2">
        <f t="shared" si="50"/>
        <v>0</v>
      </c>
      <c r="AU175" s="2">
        <f t="shared" si="50"/>
        <v>0</v>
      </c>
      <c r="AV175" s="2">
        <f t="shared" si="50"/>
        <v>0</v>
      </c>
      <c r="AW175" s="2">
        <f t="shared" si="50"/>
        <v>0</v>
      </c>
      <c r="AX175" s="2">
        <f t="shared" si="50"/>
        <v>0</v>
      </c>
      <c r="AY175" s="2">
        <f t="shared" si="47"/>
        <v>0</v>
      </c>
      <c r="AZ175" s="2">
        <f>AZ176+AZ211+AZ242</f>
        <v>0</v>
      </c>
      <c r="BA175" s="2">
        <f>BA176+BA211+BA242</f>
        <v>0</v>
      </c>
      <c r="BB175" s="2">
        <f>BB176+BB211+BB242</f>
        <v>0</v>
      </c>
      <c r="BC175" s="2">
        <f>BC176+BC211+BC242</f>
        <v>0</v>
      </c>
      <c r="BD175" s="2">
        <f t="shared" si="48"/>
        <v>0</v>
      </c>
      <c r="BE175" s="2">
        <f>BE176+BE211+BE242</f>
        <v>0</v>
      </c>
      <c r="BF175" s="2">
        <f>BF176+BF211+BF242</f>
        <v>0</v>
      </c>
      <c r="BG175" s="2">
        <f>BG176+BG211+BG242</f>
        <v>0</v>
      </c>
      <c r="BH175" s="2">
        <f>BH176+BH211+BH242</f>
        <v>0</v>
      </c>
      <c r="BI175" s="2">
        <f t="shared" si="49"/>
        <v>0</v>
      </c>
      <c r="BJ175" s="2">
        <f>BJ176+BJ211+BJ242</f>
        <v>0</v>
      </c>
      <c r="BK175" s="2">
        <f>BK176+BK211+BK242</f>
        <v>0</v>
      </c>
      <c r="BL175" s="2">
        <f>BL176+BL211+BL242</f>
        <v>0</v>
      </c>
      <c r="BM175" s="2">
        <f>BM176+BM211+BM242</f>
        <v>0</v>
      </c>
      <c r="BN175" s="2">
        <f t="shared" si="21"/>
        <v>0</v>
      </c>
      <c r="BO175" s="2">
        <f>BO176+BO211+BO242</f>
        <v>0</v>
      </c>
      <c r="BP175" s="2">
        <f>BP176+BP211+BP242</f>
        <v>0</v>
      </c>
      <c r="BQ175" s="2">
        <f>BQ176+BQ211+BQ242</f>
        <v>0</v>
      </c>
      <c r="BR175" s="2">
        <f>BR176+BR211+BR242</f>
        <v>0</v>
      </c>
      <c r="BS175" s="16"/>
    </row>
    <row r="176" spans="1:71" ht="63" x14ac:dyDescent="0.25">
      <c r="A176" s="53" t="s">
        <v>252</v>
      </c>
      <c r="B176" s="54" t="s">
        <v>253</v>
      </c>
      <c r="C176" s="55" t="s">
        <v>38</v>
      </c>
      <c r="D176" s="55" t="s">
        <v>38</v>
      </c>
      <c r="E176" s="55" t="s">
        <v>38</v>
      </c>
      <c r="F176" s="55" t="s">
        <v>38</v>
      </c>
      <c r="G176" s="55" t="s">
        <v>38</v>
      </c>
      <c r="H176" s="55" t="s">
        <v>38</v>
      </c>
      <c r="I176" s="55" t="s">
        <v>38</v>
      </c>
      <c r="J176" s="55" t="s">
        <v>38</v>
      </c>
      <c r="K176" s="55" t="s">
        <v>38</v>
      </c>
      <c r="L176" s="55" t="s">
        <v>38</v>
      </c>
      <c r="M176" s="55" t="s">
        <v>38</v>
      </c>
      <c r="N176" s="55" t="s">
        <v>38</v>
      </c>
      <c r="O176" s="55" t="s">
        <v>38</v>
      </c>
      <c r="P176" s="55" t="s">
        <v>38</v>
      </c>
      <c r="Q176" s="55" t="s">
        <v>38</v>
      </c>
      <c r="R176" s="55" t="s">
        <v>38</v>
      </c>
      <c r="S176" s="55" t="s">
        <v>38</v>
      </c>
      <c r="T176" s="55" t="s">
        <v>38</v>
      </c>
      <c r="U176" s="55" t="s">
        <v>38</v>
      </c>
      <c r="V176" s="55" t="s">
        <v>38</v>
      </c>
      <c r="W176" s="55" t="s">
        <v>38</v>
      </c>
      <c r="X176" s="55" t="s">
        <v>38</v>
      </c>
      <c r="Y176" s="55" t="s">
        <v>38</v>
      </c>
      <c r="Z176" s="55" t="s">
        <v>38</v>
      </c>
      <c r="AA176" s="55" t="s">
        <v>38</v>
      </c>
      <c r="AB176" s="55" t="s">
        <v>38</v>
      </c>
      <c r="AC176" s="55" t="s">
        <v>38</v>
      </c>
      <c r="AD176" s="55" t="s">
        <v>38</v>
      </c>
      <c r="AE176" s="55" t="s">
        <v>38</v>
      </c>
      <c r="AF176" s="55" t="s">
        <v>38</v>
      </c>
      <c r="AG176" s="56" t="s">
        <v>38</v>
      </c>
      <c r="AH176" s="56" t="s">
        <v>38</v>
      </c>
      <c r="AI176" s="56" t="s">
        <v>38</v>
      </c>
      <c r="AJ176" s="15" t="s">
        <v>38</v>
      </c>
      <c r="AK176" s="15" t="s">
        <v>38</v>
      </c>
      <c r="AL176" s="15" t="s">
        <v>38</v>
      </c>
      <c r="AM176" s="15" t="s">
        <v>38</v>
      </c>
      <c r="AN176" s="15" t="s">
        <v>38</v>
      </c>
      <c r="AO176" s="2">
        <f t="shared" si="44"/>
        <v>0</v>
      </c>
      <c r="AP176" s="2">
        <f t="shared" si="45"/>
        <v>0</v>
      </c>
      <c r="AQ176" s="5">
        <f t="shared" ref="AQ176:BR176" si="51">SUM(AQ177:AQ209)</f>
        <v>0</v>
      </c>
      <c r="AR176" s="5">
        <f t="shared" si="51"/>
        <v>0</v>
      </c>
      <c r="AS176" s="5">
        <f t="shared" si="51"/>
        <v>0</v>
      </c>
      <c r="AT176" s="5">
        <f t="shared" si="51"/>
        <v>0</v>
      </c>
      <c r="AU176" s="5">
        <f t="shared" si="51"/>
        <v>0</v>
      </c>
      <c r="AV176" s="5">
        <f t="shared" si="51"/>
        <v>0</v>
      </c>
      <c r="AW176" s="5">
        <f t="shared" si="51"/>
        <v>0</v>
      </c>
      <c r="AX176" s="5">
        <f t="shared" si="51"/>
        <v>0</v>
      </c>
      <c r="AY176" s="2">
        <f t="shared" si="47"/>
        <v>0</v>
      </c>
      <c r="AZ176" s="5">
        <f t="shared" si="51"/>
        <v>0</v>
      </c>
      <c r="BA176" s="5">
        <f t="shared" si="51"/>
        <v>0</v>
      </c>
      <c r="BB176" s="5">
        <f t="shared" si="51"/>
        <v>0</v>
      </c>
      <c r="BC176" s="5">
        <f t="shared" si="51"/>
        <v>0</v>
      </c>
      <c r="BD176" s="2">
        <f t="shared" si="48"/>
        <v>0</v>
      </c>
      <c r="BE176" s="5">
        <f t="shared" si="51"/>
        <v>0</v>
      </c>
      <c r="BF176" s="5">
        <f t="shared" si="51"/>
        <v>0</v>
      </c>
      <c r="BG176" s="5">
        <f t="shared" si="51"/>
        <v>0</v>
      </c>
      <c r="BH176" s="5">
        <f t="shared" si="51"/>
        <v>0</v>
      </c>
      <c r="BI176" s="2">
        <f t="shared" si="49"/>
        <v>0</v>
      </c>
      <c r="BJ176" s="5">
        <f t="shared" si="51"/>
        <v>0</v>
      </c>
      <c r="BK176" s="5">
        <f t="shared" si="51"/>
        <v>0</v>
      </c>
      <c r="BL176" s="5">
        <f t="shared" si="51"/>
        <v>0</v>
      </c>
      <c r="BM176" s="5">
        <f t="shared" si="51"/>
        <v>0</v>
      </c>
      <c r="BN176" s="2">
        <f t="shared" si="21"/>
        <v>0</v>
      </c>
      <c r="BO176" s="5">
        <f t="shared" si="51"/>
        <v>0</v>
      </c>
      <c r="BP176" s="5">
        <f t="shared" si="51"/>
        <v>0</v>
      </c>
      <c r="BQ176" s="5">
        <f t="shared" si="51"/>
        <v>0</v>
      </c>
      <c r="BR176" s="5">
        <f t="shared" si="51"/>
        <v>0</v>
      </c>
      <c r="BS176" s="16"/>
    </row>
    <row r="177" spans="1:71" ht="67.5" x14ac:dyDescent="0.25">
      <c r="A177" s="37" t="s">
        <v>254</v>
      </c>
      <c r="B177" s="38" t="s">
        <v>255</v>
      </c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40"/>
      <c r="AD177" s="39"/>
      <c r="AE177" s="39"/>
      <c r="AF177" s="40"/>
      <c r="AG177" s="41" t="s">
        <v>87</v>
      </c>
      <c r="AH177" s="41" t="s">
        <v>123</v>
      </c>
      <c r="AI177" s="42" t="s">
        <v>88</v>
      </c>
      <c r="AJ177" s="8" t="s">
        <v>45</v>
      </c>
      <c r="AK177" s="9" t="s">
        <v>46</v>
      </c>
      <c r="AL177" s="9" t="s">
        <v>124</v>
      </c>
      <c r="AM177" s="9" t="s">
        <v>47</v>
      </c>
      <c r="AN177" s="9" t="s">
        <v>48</v>
      </c>
      <c r="AO177" s="2">
        <f t="shared" si="44"/>
        <v>0</v>
      </c>
      <c r="AP177" s="2">
        <f t="shared" si="45"/>
        <v>0</v>
      </c>
      <c r="AQ177" s="61"/>
      <c r="AR177" s="61"/>
      <c r="AS177" s="61"/>
      <c r="AT177" s="61"/>
      <c r="AU177" s="61"/>
      <c r="AV177" s="61"/>
      <c r="AW177" s="61"/>
      <c r="AX177" s="61"/>
      <c r="AY177" s="2">
        <f t="shared" si="47"/>
        <v>0</v>
      </c>
      <c r="AZ177" s="61"/>
      <c r="BA177" s="61"/>
      <c r="BB177" s="61"/>
      <c r="BC177" s="61"/>
      <c r="BD177" s="2">
        <f t="shared" si="48"/>
        <v>0</v>
      </c>
      <c r="BE177" s="61"/>
      <c r="BF177" s="61"/>
      <c r="BG177" s="61"/>
      <c r="BH177" s="61"/>
      <c r="BI177" s="2">
        <f t="shared" si="49"/>
        <v>0</v>
      </c>
      <c r="BJ177" s="61"/>
      <c r="BK177" s="61"/>
      <c r="BL177" s="61"/>
      <c r="BM177" s="61"/>
      <c r="BN177" s="2">
        <f t="shared" si="21"/>
        <v>0</v>
      </c>
      <c r="BO177" s="61"/>
      <c r="BP177" s="61"/>
      <c r="BQ177" s="61"/>
      <c r="BR177" s="61"/>
      <c r="BS177" s="16"/>
    </row>
    <row r="178" spans="1:71" ht="56.45" customHeight="1" x14ac:dyDescent="0.25">
      <c r="A178" s="37" t="s">
        <v>256</v>
      </c>
      <c r="B178" s="38" t="s">
        <v>257</v>
      </c>
      <c r="C178" s="39" t="s">
        <v>41</v>
      </c>
      <c r="D178" s="39" t="s">
        <v>127</v>
      </c>
      <c r="E178" s="39" t="s">
        <v>42</v>
      </c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40"/>
      <c r="AD178" s="39"/>
      <c r="AE178" s="39"/>
      <c r="AF178" s="40"/>
      <c r="AG178" s="41"/>
      <c r="AH178" s="41"/>
      <c r="AI178" s="42"/>
      <c r="AJ178" s="8" t="s">
        <v>45</v>
      </c>
      <c r="AK178" s="9" t="s">
        <v>49</v>
      </c>
      <c r="AL178" s="9" t="s">
        <v>203</v>
      </c>
      <c r="AM178" s="9" t="s">
        <v>50</v>
      </c>
      <c r="AN178" s="9" t="s">
        <v>48</v>
      </c>
      <c r="AO178" s="2">
        <f t="shared" si="44"/>
        <v>0</v>
      </c>
      <c r="AP178" s="2">
        <f t="shared" si="45"/>
        <v>0</v>
      </c>
      <c r="AQ178" s="61"/>
      <c r="AR178" s="61"/>
      <c r="AS178" s="61"/>
      <c r="AT178" s="61"/>
      <c r="AU178" s="61"/>
      <c r="AV178" s="61"/>
      <c r="AW178" s="61"/>
      <c r="AX178" s="61"/>
      <c r="AY178" s="2">
        <f t="shared" si="47"/>
        <v>0</v>
      </c>
      <c r="AZ178" s="61"/>
      <c r="BA178" s="61"/>
      <c r="BB178" s="61"/>
      <c r="BC178" s="61"/>
      <c r="BD178" s="2">
        <f t="shared" si="48"/>
        <v>0</v>
      </c>
      <c r="BE178" s="61"/>
      <c r="BF178" s="61"/>
      <c r="BG178" s="61"/>
      <c r="BH178" s="61"/>
      <c r="BI178" s="2">
        <f t="shared" si="49"/>
        <v>0</v>
      </c>
      <c r="BJ178" s="61"/>
      <c r="BK178" s="61"/>
      <c r="BL178" s="61"/>
      <c r="BM178" s="61"/>
      <c r="BN178" s="2">
        <f t="shared" si="21"/>
        <v>0</v>
      </c>
      <c r="BO178" s="61"/>
      <c r="BP178" s="61"/>
      <c r="BQ178" s="61"/>
      <c r="BR178" s="61"/>
      <c r="BS178" s="16"/>
    </row>
    <row r="179" spans="1:71" ht="33.75" x14ac:dyDescent="0.25">
      <c r="A179" s="37" t="s">
        <v>258</v>
      </c>
      <c r="B179" s="38" t="s">
        <v>259</v>
      </c>
      <c r="C179" s="39" t="s">
        <v>41</v>
      </c>
      <c r="D179" s="39" t="s">
        <v>260</v>
      </c>
      <c r="E179" s="39" t="s">
        <v>42</v>
      </c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40"/>
      <c r="AD179" s="39"/>
      <c r="AE179" s="39"/>
      <c r="AF179" s="40"/>
      <c r="AG179" s="41"/>
      <c r="AH179" s="41"/>
      <c r="AI179" s="42"/>
      <c r="AJ179" s="8" t="s">
        <v>58</v>
      </c>
      <c r="AK179" s="9" t="s">
        <v>59</v>
      </c>
      <c r="AL179" s="9" t="s">
        <v>186</v>
      </c>
      <c r="AM179" s="9" t="s">
        <v>53</v>
      </c>
      <c r="AN179" s="9" t="s">
        <v>54</v>
      </c>
      <c r="AO179" s="2">
        <f t="shared" si="44"/>
        <v>0</v>
      </c>
      <c r="AP179" s="2">
        <f t="shared" si="45"/>
        <v>0</v>
      </c>
      <c r="AQ179" s="61"/>
      <c r="AR179" s="61"/>
      <c r="AS179" s="61"/>
      <c r="AT179" s="61"/>
      <c r="AU179" s="61"/>
      <c r="AV179" s="61"/>
      <c r="AW179" s="61"/>
      <c r="AX179" s="61"/>
      <c r="AY179" s="2">
        <f t="shared" si="47"/>
        <v>0</v>
      </c>
      <c r="AZ179" s="61"/>
      <c r="BA179" s="61"/>
      <c r="BB179" s="61"/>
      <c r="BC179" s="61"/>
      <c r="BD179" s="2">
        <f t="shared" si="48"/>
        <v>0</v>
      </c>
      <c r="BE179" s="61"/>
      <c r="BF179" s="61"/>
      <c r="BG179" s="61"/>
      <c r="BH179" s="61"/>
      <c r="BI179" s="2">
        <f t="shared" si="49"/>
        <v>0</v>
      </c>
      <c r="BJ179" s="61"/>
      <c r="BK179" s="61"/>
      <c r="BL179" s="61"/>
      <c r="BM179" s="61"/>
      <c r="BN179" s="2">
        <f t="shared" si="21"/>
        <v>0</v>
      </c>
      <c r="BO179" s="61"/>
      <c r="BP179" s="61"/>
      <c r="BQ179" s="61"/>
      <c r="BR179" s="61"/>
      <c r="BS179" s="16"/>
    </row>
    <row r="180" spans="1:71" ht="33.75" x14ac:dyDescent="0.25">
      <c r="A180" s="138" t="s">
        <v>261</v>
      </c>
      <c r="B180" s="131" t="s">
        <v>262</v>
      </c>
      <c r="C180" s="39" t="s">
        <v>41</v>
      </c>
      <c r="D180" s="39" t="s">
        <v>149</v>
      </c>
      <c r="E180" s="39" t="s">
        <v>42</v>
      </c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40"/>
      <c r="AD180" s="39"/>
      <c r="AE180" s="39"/>
      <c r="AF180" s="40"/>
      <c r="AG180" s="41"/>
      <c r="AH180" s="41"/>
      <c r="AI180" s="42"/>
      <c r="AJ180" s="140" t="s">
        <v>65</v>
      </c>
      <c r="AK180" s="9" t="s">
        <v>85</v>
      </c>
      <c r="AL180" s="9" t="s">
        <v>150</v>
      </c>
      <c r="AM180" s="9" t="s">
        <v>60</v>
      </c>
      <c r="AN180" s="9" t="s">
        <v>61</v>
      </c>
      <c r="AO180" s="2">
        <f t="shared" si="44"/>
        <v>0</v>
      </c>
      <c r="AP180" s="2">
        <f t="shared" si="45"/>
        <v>0</v>
      </c>
      <c r="AQ180" s="61"/>
      <c r="AR180" s="61"/>
      <c r="AS180" s="61"/>
      <c r="AT180" s="61"/>
      <c r="AU180" s="61"/>
      <c r="AV180" s="61"/>
      <c r="AW180" s="61"/>
      <c r="AX180" s="61"/>
      <c r="AY180" s="2">
        <f t="shared" si="47"/>
        <v>0</v>
      </c>
      <c r="AZ180" s="61"/>
      <c r="BA180" s="61"/>
      <c r="BB180" s="61"/>
      <c r="BC180" s="61"/>
      <c r="BD180" s="2">
        <f t="shared" si="48"/>
        <v>0</v>
      </c>
      <c r="BE180" s="61"/>
      <c r="BF180" s="61"/>
      <c r="BG180" s="61"/>
      <c r="BH180" s="61"/>
      <c r="BI180" s="2">
        <f t="shared" si="49"/>
        <v>0</v>
      </c>
      <c r="BJ180" s="61"/>
      <c r="BK180" s="61"/>
      <c r="BL180" s="61"/>
      <c r="BM180" s="61"/>
      <c r="BN180" s="2">
        <f t="shared" si="21"/>
        <v>0</v>
      </c>
      <c r="BO180" s="61"/>
      <c r="BP180" s="61"/>
      <c r="BQ180" s="61"/>
      <c r="BR180" s="61"/>
      <c r="BS180" s="16"/>
    </row>
    <row r="181" spans="1:71" x14ac:dyDescent="0.25">
      <c r="A181" s="138"/>
      <c r="B181" s="131"/>
      <c r="C181" s="39"/>
      <c r="D181" s="39"/>
      <c r="E181" s="39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40"/>
      <c r="AD181" s="39"/>
      <c r="AE181" s="39"/>
      <c r="AF181" s="40"/>
      <c r="AG181" s="39"/>
      <c r="AH181" s="39"/>
      <c r="AI181" s="40"/>
      <c r="AJ181" s="140"/>
      <c r="AK181" s="9" t="s">
        <v>85</v>
      </c>
      <c r="AL181" s="9" t="s">
        <v>150</v>
      </c>
      <c r="AM181" s="9" t="s">
        <v>62</v>
      </c>
      <c r="AN181" s="9" t="s">
        <v>61</v>
      </c>
      <c r="AO181" s="2">
        <f t="shared" si="44"/>
        <v>0</v>
      </c>
      <c r="AP181" s="2">
        <f t="shared" si="45"/>
        <v>0</v>
      </c>
      <c r="AQ181" s="61"/>
      <c r="AR181" s="61"/>
      <c r="AS181" s="61"/>
      <c r="AT181" s="61"/>
      <c r="AU181" s="61"/>
      <c r="AV181" s="61"/>
      <c r="AW181" s="61"/>
      <c r="AX181" s="61"/>
      <c r="AY181" s="2">
        <f t="shared" si="47"/>
        <v>0</v>
      </c>
      <c r="AZ181" s="61"/>
      <c r="BA181" s="61"/>
      <c r="BB181" s="61"/>
      <c r="BC181" s="61"/>
      <c r="BD181" s="2">
        <f t="shared" si="48"/>
        <v>0</v>
      </c>
      <c r="BE181" s="61"/>
      <c r="BF181" s="61"/>
      <c r="BG181" s="61"/>
      <c r="BH181" s="61"/>
      <c r="BI181" s="2">
        <f t="shared" si="49"/>
        <v>0</v>
      </c>
      <c r="BJ181" s="61"/>
      <c r="BK181" s="61"/>
      <c r="BL181" s="61"/>
      <c r="BM181" s="61"/>
      <c r="BN181" s="2">
        <f t="shared" si="21"/>
        <v>0</v>
      </c>
      <c r="BO181" s="61"/>
      <c r="BP181" s="61"/>
      <c r="BQ181" s="61"/>
      <c r="BR181" s="61"/>
      <c r="BS181" s="16"/>
    </row>
    <row r="182" spans="1:71" x14ac:dyDescent="0.25">
      <c r="A182" s="138"/>
      <c r="B182" s="131"/>
      <c r="C182" s="39"/>
      <c r="D182" s="39"/>
      <c r="E182" s="39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40"/>
      <c r="AD182" s="39"/>
      <c r="AE182" s="39"/>
      <c r="AF182" s="40"/>
      <c r="AG182" s="39"/>
      <c r="AH182" s="39"/>
      <c r="AI182" s="40"/>
      <c r="AJ182" s="140"/>
      <c r="AK182" s="9" t="s">
        <v>85</v>
      </c>
      <c r="AL182" s="9" t="s">
        <v>150</v>
      </c>
      <c r="AM182" s="9" t="s">
        <v>63</v>
      </c>
      <c r="AN182" s="9" t="s">
        <v>61</v>
      </c>
      <c r="AO182" s="2">
        <f t="shared" si="44"/>
        <v>0</v>
      </c>
      <c r="AP182" s="2">
        <f t="shared" si="45"/>
        <v>0</v>
      </c>
      <c r="AQ182" s="61"/>
      <c r="AR182" s="61"/>
      <c r="AS182" s="61"/>
      <c r="AT182" s="61"/>
      <c r="AU182" s="61"/>
      <c r="AV182" s="61"/>
      <c r="AW182" s="61"/>
      <c r="AX182" s="61"/>
      <c r="AY182" s="2">
        <f t="shared" si="47"/>
        <v>0</v>
      </c>
      <c r="AZ182" s="61"/>
      <c r="BA182" s="61"/>
      <c r="BB182" s="61"/>
      <c r="BC182" s="61"/>
      <c r="BD182" s="2">
        <f t="shared" si="48"/>
        <v>0</v>
      </c>
      <c r="BE182" s="61"/>
      <c r="BF182" s="61"/>
      <c r="BG182" s="61"/>
      <c r="BH182" s="61"/>
      <c r="BI182" s="2">
        <f t="shared" si="49"/>
        <v>0</v>
      </c>
      <c r="BJ182" s="61"/>
      <c r="BK182" s="61"/>
      <c r="BL182" s="61"/>
      <c r="BM182" s="61"/>
      <c r="BN182" s="2">
        <f t="shared" si="21"/>
        <v>0</v>
      </c>
      <c r="BO182" s="61"/>
      <c r="BP182" s="61"/>
      <c r="BQ182" s="61"/>
      <c r="BR182" s="61"/>
      <c r="BS182" s="16"/>
    </row>
    <row r="183" spans="1:71" x14ac:dyDescent="0.25">
      <c r="A183" s="138"/>
      <c r="B183" s="131"/>
      <c r="C183" s="39"/>
      <c r="D183" s="39"/>
      <c r="E183" s="39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40"/>
      <c r="AD183" s="39"/>
      <c r="AE183" s="39"/>
      <c r="AF183" s="40"/>
      <c r="AG183" s="39"/>
      <c r="AH183" s="39"/>
      <c r="AI183" s="40"/>
      <c r="AJ183" s="140"/>
      <c r="AK183" s="9" t="s">
        <v>85</v>
      </c>
      <c r="AL183" s="9" t="s">
        <v>150</v>
      </c>
      <c r="AM183" s="9" t="s">
        <v>64</v>
      </c>
      <c r="AN183" s="9" t="s">
        <v>54</v>
      </c>
      <c r="AO183" s="2">
        <f t="shared" si="44"/>
        <v>0</v>
      </c>
      <c r="AP183" s="2">
        <f t="shared" si="45"/>
        <v>0</v>
      </c>
      <c r="AQ183" s="61"/>
      <c r="AR183" s="61"/>
      <c r="AS183" s="61"/>
      <c r="AT183" s="61"/>
      <c r="AU183" s="61"/>
      <c r="AV183" s="61"/>
      <c r="AW183" s="61"/>
      <c r="AX183" s="61"/>
      <c r="AY183" s="2">
        <f t="shared" si="47"/>
        <v>0</v>
      </c>
      <c r="AZ183" s="61"/>
      <c r="BA183" s="61"/>
      <c r="BB183" s="61"/>
      <c r="BC183" s="61"/>
      <c r="BD183" s="2">
        <f t="shared" si="48"/>
        <v>0</v>
      </c>
      <c r="BE183" s="61"/>
      <c r="BF183" s="61"/>
      <c r="BG183" s="61"/>
      <c r="BH183" s="61"/>
      <c r="BI183" s="2">
        <f t="shared" si="49"/>
        <v>0</v>
      </c>
      <c r="BJ183" s="61"/>
      <c r="BK183" s="61"/>
      <c r="BL183" s="61"/>
      <c r="BM183" s="61"/>
      <c r="BN183" s="2">
        <f t="shared" si="21"/>
        <v>0</v>
      </c>
      <c r="BO183" s="61"/>
      <c r="BP183" s="61"/>
      <c r="BQ183" s="61"/>
      <c r="BR183" s="61"/>
      <c r="BS183" s="16"/>
    </row>
    <row r="184" spans="1:71" x14ac:dyDescent="0.25">
      <c r="A184" s="138"/>
      <c r="B184" s="131"/>
      <c r="C184" s="39"/>
      <c r="D184" s="39"/>
      <c r="E184" s="39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40"/>
      <c r="AD184" s="39"/>
      <c r="AE184" s="39"/>
      <c r="AF184" s="40"/>
      <c r="AG184" s="39"/>
      <c r="AH184" s="39"/>
      <c r="AI184" s="40"/>
      <c r="AJ184" s="140"/>
      <c r="AK184" s="9" t="s">
        <v>85</v>
      </c>
      <c r="AL184" s="9" t="s">
        <v>150</v>
      </c>
      <c r="AM184" s="9" t="s">
        <v>53</v>
      </c>
      <c r="AN184" s="9" t="s">
        <v>48</v>
      </c>
      <c r="AO184" s="2">
        <f t="shared" si="44"/>
        <v>0</v>
      </c>
      <c r="AP184" s="2">
        <f t="shared" si="45"/>
        <v>0</v>
      </c>
      <c r="AQ184" s="61"/>
      <c r="AR184" s="61"/>
      <c r="AS184" s="61"/>
      <c r="AT184" s="61"/>
      <c r="AU184" s="61"/>
      <c r="AV184" s="61"/>
      <c r="AW184" s="61"/>
      <c r="AX184" s="61"/>
      <c r="AY184" s="2">
        <f t="shared" si="47"/>
        <v>0</v>
      </c>
      <c r="AZ184" s="61"/>
      <c r="BA184" s="61"/>
      <c r="BB184" s="61"/>
      <c r="BC184" s="61"/>
      <c r="BD184" s="2">
        <f t="shared" si="48"/>
        <v>0</v>
      </c>
      <c r="BE184" s="61"/>
      <c r="BF184" s="61"/>
      <c r="BG184" s="61"/>
      <c r="BH184" s="61"/>
      <c r="BI184" s="2">
        <f t="shared" si="49"/>
        <v>0</v>
      </c>
      <c r="BJ184" s="61"/>
      <c r="BK184" s="61"/>
      <c r="BL184" s="61"/>
      <c r="BM184" s="61"/>
      <c r="BN184" s="2">
        <f t="shared" si="21"/>
        <v>0</v>
      </c>
      <c r="BO184" s="61"/>
      <c r="BP184" s="61"/>
      <c r="BQ184" s="61"/>
      <c r="BR184" s="61"/>
      <c r="BS184" s="16"/>
    </row>
    <row r="185" spans="1:71" x14ac:dyDescent="0.25">
      <c r="A185" s="138"/>
      <c r="B185" s="131"/>
      <c r="C185" s="39"/>
      <c r="D185" s="39"/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40"/>
      <c r="AD185" s="39"/>
      <c r="AE185" s="39"/>
      <c r="AF185" s="40"/>
      <c r="AG185" s="39"/>
      <c r="AH185" s="39"/>
      <c r="AI185" s="40"/>
      <c r="AJ185" s="140"/>
      <c r="AK185" s="9" t="s">
        <v>85</v>
      </c>
      <c r="AL185" s="9" t="s">
        <v>150</v>
      </c>
      <c r="AM185" s="9" t="s">
        <v>53</v>
      </c>
      <c r="AN185" s="9" t="s">
        <v>54</v>
      </c>
      <c r="AO185" s="2">
        <f t="shared" si="44"/>
        <v>0</v>
      </c>
      <c r="AP185" s="2">
        <f t="shared" si="45"/>
        <v>0</v>
      </c>
      <c r="AQ185" s="61"/>
      <c r="AR185" s="61"/>
      <c r="AS185" s="61"/>
      <c r="AT185" s="61"/>
      <c r="AU185" s="61"/>
      <c r="AV185" s="61"/>
      <c r="AW185" s="61"/>
      <c r="AX185" s="61"/>
      <c r="AY185" s="2">
        <f t="shared" si="47"/>
        <v>0</v>
      </c>
      <c r="AZ185" s="61"/>
      <c r="BA185" s="61"/>
      <c r="BB185" s="61"/>
      <c r="BC185" s="61"/>
      <c r="BD185" s="2">
        <f t="shared" si="48"/>
        <v>0</v>
      </c>
      <c r="BE185" s="61"/>
      <c r="BF185" s="61"/>
      <c r="BG185" s="61"/>
      <c r="BH185" s="61"/>
      <c r="BI185" s="2">
        <f t="shared" si="49"/>
        <v>0</v>
      </c>
      <c r="BJ185" s="61"/>
      <c r="BK185" s="61"/>
      <c r="BL185" s="61"/>
      <c r="BM185" s="61"/>
      <c r="BN185" s="2">
        <f t="shared" si="21"/>
        <v>0</v>
      </c>
      <c r="BO185" s="61"/>
      <c r="BP185" s="61"/>
      <c r="BQ185" s="61"/>
      <c r="BR185" s="61"/>
      <c r="BS185" s="16"/>
    </row>
    <row r="186" spans="1:71" x14ac:dyDescent="0.25">
      <c r="A186" s="138"/>
      <c r="B186" s="131"/>
      <c r="C186" s="39"/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40"/>
      <c r="AD186" s="39"/>
      <c r="AE186" s="39"/>
      <c r="AF186" s="40"/>
      <c r="AG186" s="39"/>
      <c r="AH186" s="39"/>
      <c r="AI186" s="40"/>
      <c r="AJ186" s="140"/>
      <c r="AK186" s="9" t="s">
        <v>85</v>
      </c>
      <c r="AL186" s="9" t="s">
        <v>150</v>
      </c>
      <c r="AM186" s="9" t="s">
        <v>53</v>
      </c>
      <c r="AN186" s="11" t="s">
        <v>303</v>
      </c>
      <c r="AO186" s="2">
        <f t="shared" si="44"/>
        <v>0</v>
      </c>
      <c r="AP186" s="2">
        <f t="shared" si="45"/>
        <v>0</v>
      </c>
      <c r="AQ186" s="61"/>
      <c r="AR186" s="61"/>
      <c r="AS186" s="61"/>
      <c r="AT186" s="61"/>
      <c r="AU186" s="61"/>
      <c r="AV186" s="61"/>
      <c r="AW186" s="61"/>
      <c r="AX186" s="61"/>
      <c r="AY186" s="2">
        <f t="shared" si="47"/>
        <v>0</v>
      </c>
      <c r="AZ186" s="61"/>
      <c r="BA186" s="61"/>
      <c r="BB186" s="61"/>
      <c r="BC186" s="61"/>
      <c r="BD186" s="2">
        <f t="shared" si="48"/>
        <v>0</v>
      </c>
      <c r="BE186" s="61"/>
      <c r="BF186" s="61"/>
      <c r="BG186" s="61"/>
      <c r="BH186" s="61"/>
      <c r="BI186" s="2">
        <f t="shared" si="49"/>
        <v>0</v>
      </c>
      <c r="BJ186" s="61"/>
      <c r="BK186" s="61"/>
      <c r="BL186" s="61"/>
      <c r="BM186" s="61"/>
      <c r="BN186" s="2">
        <f t="shared" si="21"/>
        <v>0</v>
      </c>
      <c r="BO186" s="61"/>
      <c r="BP186" s="61"/>
      <c r="BQ186" s="61"/>
      <c r="BR186" s="61"/>
      <c r="BS186" s="16"/>
    </row>
    <row r="187" spans="1:71" x14ac:dyDescent="0.25">
      <c r="A187" s="138"/>
      <c r="B187" s="131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40"/>
      <c r="AD187" s="39"/>
      <c r="AE187" s="39"/>
      <c r="AF187" s="40"/>
      <c r="AG187" s="39"/>
      <c r="AH187" s="39"/>
      <c r="AI187" s="40"/>
      <c r="AJ187" s="140"/>
      <c r="AK187" s="9" t="s">
        <v>85</v>
      </c>
      <c r="AL187" s="9" t="s">
        <v>150</v>
      </c>
      <c r="AM187" s="9" t="s">
        <v>53</v>
      </c>
      <c r="AN187" s="11" t="s">
        <v>75</v>
      </c>
      <c r="AO187" s="2">
        <f t="shared" si="44"/>
        <v>0</v>
      </c>
      <c r="AP187" s="2">
        <f t="shared" si="45"/>
        <v>0</v>
      </c>
      <c r="AQ187" s="61"/>
      <c r="AR187" s="61"/>
      <c r="AS187" s="61"/>
      <c r="AT187" s="61"/>
      <c r="AU187" s="61"/>
      <c r="AV187" s="61"/>
      <c r="AW187" s="61"/>
      <c r="AX187" s="61"/>
      <c r="AY187" s="2">
        <f t="shared" si="47"/>
        <v>0</v>
      </c>
      <c r="AZ187" s="61"/>
      <c r="BA187" s="61"/>
      <c r="BB187" s="61"/>
      <c r="BC187" s="61"/>
      <c r="BD187" s="2">
        <f t="shared" si="48"/>
        <v>0</v>
      </c>
      <c r="BE187" s="61"/>
      <c r="BF187" s="61"/>
      <c r="BG187" s="61"/>
      <c r="BH187" s="61"/>
      <c r="BI187" s="2">
        <f t="shared" si="49"/>
        <v>0</v>
      </c>
      <c r="BJ187" s="61"/>
      <c r="BK187" s="61"/>
      <c r="BL187" s="61"/>
      <c r="BM187" s="61"/>
      <c r="BN187" s="2">
        <f t="shared" si="21"/>
        <v>0</v>
      </c>
      <c r="BO187" s="61"/>
      <c r="BP187" s="61"/>
      <c r="BQ187" s="61"/>
      <c r="BR187" s="61"/>
      <c r="BS187" s="16"/>
    </row>
    <row r="188" spans="1:71" x14ac:dyDescent="0.25">
      <c r="A188" s="138"/>
      <c r="B188" s="131"/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9"/>
      <c r="N188" s="39"/>
      <c r="O188" s="39"/>
      <c r="P188" s="39"/>
      <c r="Q188" s="39"/>
      <c r="R188" s="39"/>
      <c r="S188" s="39"/>
      <c r="T188" s="39"/>
      <c r="U188" s="39"/>
      <c r="V188" s="39"/>
      <c r="W188" s="39"/>
      <c r="X188" s="39"/>
      <c r="Y188" s="39"/>
      <c r="Z188" s="39"/>
      <c r="AA188" s="39"/>
      <c r="AB188" s="39"/>
      <c r="AC188" s="40"/>
      <c r="AD188" s="39"/>
      <c r="AE188" s="39"/>
      <c r="AF188" s="40"/>
      <c r="AG188" s="39"/>
      <c r="AH188" s="39"/>
      <c r="AI188" s="40"/>
      <c r="AJ188" s="140"/>
      <c r="AK188" s="9" t="s">
        <v>85</v>
      </c>
      <c r="AL188" s="9" t="s">
        <v>150</v>
      </c>
      <c r="AM188" s="9" t="s">
        <v>68</v>
      </c>
      <c r="AN188" s="9" t="s">
        <v>48</v>
      </c>
      <c r="AO188" s="2">
        <f t="shared" si="44"/>
        <v>0</v>
      </c>
      <c r="AP188" s="2">
        <f t="shared" si="45"/>
        <v>0</v>
      </c>
      <c r="AQ188" s="61"/>
      <c r="AR188" s="61"/>
      <c r="AS188" s="61"/>
      <c r="AT188" s="61"/>
      <c r="AU188" s="61"/>
      <c r="AV188" s="61"/>
      <c r="AW188" s="61"/>
      <c r="AX188" s="61"/>
      <c r="AY188" s="2">
        <f t="shared" si="47"/>
        <v>0</v>
      </c>
      <c r="AZ188" s="61"/>
      <c r="BA188" s="61"/>
      <c r="BB188" s="61"/>
      <c r="BC188" s="61"/>
      <c r="BD188" s="2">
        <f t="shared" si="48"/>
        <v>0</v>
      </c>
      <c r="BE188" s="61"/>
      <c r="BF188" s="61"/>
      <c r="BG188" s="61"/>
      <c r="BH188" s="61"/>
      <c r="BI188" s="2">
        <f t="shared" si="49"/>
        <v>0</v>
      </c>
      <c r="BJ188" s="61"/>
      <c r="BK188" s="61"/>
      <c r="BL188" s="61"/>
      <c r="BM188" s="61"/>
      <c r="BN188" s="2">
        <f t="shared" si="21"/>
        <v>0</v>
      </c>
      <c r="BO188" s="61"/>
      <c r="BP188" s="61"/>
      <c r="BQ188" s="61"/>
      <c r="BR188" s="61"/>
      <c r="BS188" s="16"/>
    </row>
    <row r="189" spans="1:71" ht="33.950000000000003" customHeight="1" x14ac:dyDescent="0.25">
      <c r="A189" s="138"/>
      <c r="B189" s="131"/>
      <c r="C189" s="39"/>
      <c r="D189" s="39"/>
      <c r="E189" s="39"/>
      <c r="F189" s="39"/>
      <c r="G189" s="39"/>
      <c r="H189" s="39"/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39"/>
      <c r="T189" s="39"/>
      <c r="U189" s="39"/>
      <c r="V189" s="39"/>
      <c r="W189" s="39"/>
      <c r="X189" s="39"/>
      <c r="Y189" s="39"/>
      <c r="Z189" s="39"/>
      <c r="AA189" s="39"/>
      <c r="AB189" s="39"/>
      <c r="AC189" s="40"/>
      <c r="AD189" s="39"/>
      <c r="AE189" s="39"/>
      <c r="AF189" s="40"/>
      <c r="AG189" s="39"/>
      <c r="AH189" s="39"/>
      <c r="AI189" s="40"/>
      <c r="AJ189" s="140"/>
      <c r="AK189" s="9" t="s">
        <v>85</v>
      </c>
      <c r="AL189" s="9" t="s">
        <v>150</v>
      </c>
      <c r="AM189" s="9" t="s">
        <v>69</v>
      </c>
      <c r="AN189" s="9" t="s">
        <v>48</v>
      </c>
      <c r="AO189" s="2">
        <f t="shared" si="44"/>
        <v>0</v>
      </c>
      <c r="AP189" s="2">
        <f t="shared" si="45"/>
        <v>0</v>
      </c>
      <c r="AQ189" s="61"/>
      <c r="AR189" s="61"/>
      <c r="AS189" s="61"/>
      <c r="AT189" s="61"/>
      <c r="AU189" s="61"/>
      <c r="AV189" s="61"/>
      <c r="AW189" s="61"/>
      <c r="AX189" s="61"/>
      <c r="AY189" s="2">
        <f t="shared" si="47"/>
        <v>0</v>
      </c>
      <c r="AZ189" s="61"/>
      <c r="BA189" s="61"/>
      <c r="BB189" s="61"/>
      <c r="BC189" s="61"/>
      <c r="BD189" s="2">
        <f t="shared" si="48"/>
        <v>0</v>
      </c>
      <c r="BE189" s="61"/>
      <c r="BF189" s="61"/>
      <c r="BG189" s="61"/>
      <c r="BH189" s="61"/>
      <c r="BI189" s="2">
        <f t="shared" si="49"/>
        <v>0</v>
      </c>
      <c r="BJ189" s="61"/>
      <c r="BK189" s="61"/>
      <c r="BL189" s="61"/>
      <c r="BM189" s="61"/>
      <c r="BN189" s="2">
        <f t="shared" si="21"/>
        <v>0</v>
      </c>
      <c r="BO189" s="61"/>
      <c r="BP189" s="61"/>
      <c r="BQ189" s="61"/>
      <c r="BR189" s="61"/>
      <c r="BS189" s="16"/>
    </row>
    <row r="190" spans="1:71" ht="45" x14ac:dyDescent="0.25">
      <c r="A190" s="37" t="s">
        <v>263</v>
      </c>
      <c r="B190" s="38" t="s">
        <v>264</v>
      </c>
      <c r="C190" s="39" t="s">
        <v>41</v>
      </c>
      <c r="D190" s="39" t="s">
        <v>153</v>
      </c>
      <c r="E190" s="39" t="s">
        <v>42</v>
      </c>
      <c r="F190" s="39"/>
      <c r="G190" s="39"/>
      <c r="H190" s="39"/>
      <c r="I190" s="39"/>
      <c r="J190" s="39"/>
      <c r="K190" s="39"/>
      <c r="L190" s="39"/>
      <c r="M190" s="39"/>
      <c r="N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40"/>
      <c r="AD190" s="39"/>
      <c r="AE190" s="39"/>
      <c r="AF190" s="40"/>
      <c r="AG190" s="41"/>
      <c r="AH190" s="41"/>
      <c r="AI190" s="42"/>
      <c r="AJ190" s="8" t="s">
        <v>71</v>
      </c>
      <c r="AK190" s="9" t="s">
        <v>86</v>
      </c>
      <c r="AL190" s="9" t="s">
        <v>154</v>
      </c>
      <c r="AM190" s="9" t="s">
        <v>53</v>
      </c>
      <c r="AN190" s="9" t="s">
        <v>54</v>
      </c>
      <c r="AO190" s="2">
        <f t="shared" si="44"/>
        <v>0</v>
      </c>
      <c r="AP190" s="2">
        <f t="shared" si="45"/>
        <v>0</v>
      </c>
      <c r="AQ190" s="61"/>
      <c r="AR190" s="61"/>
      <c r="AS190" s="61"/>
      <c r="AT190" s="61"/>
      <c r="AU190" s="61"/>
      <c r="AV190" s="61"/>
      <c r="AW190" s="61"/>
      <c r="AX190" s="61"/>
      <c r="AY190" s="2">
        <f t="shared" ref="AY190:AY253" si="52">AZ190+BA190+BB190+BC190</f>
        <v>0</v>
      </c>
      <c r="AZ190" s="61"/>
      <c r="BA190" s="61"/>
      <c r="BB190" s="61"/>
      <c r="BC190" s="61"/>
      <c r="BD190" s="2">
        <f t="shared" ref="BD190:BD253" si="53">BE190+BF190+BG190+BH190</f>
        <v>0</v>
      </c>
      <c r="BE190" s="61"/>
      <c r="BF190" s="61"/>
      <c r="BG190" s="61"/>
      <c r="BH190" s="61"/>
      <c r="BI190" s="2">
        <f t="shared" ref="BI190:BI253" si="54">BJ190+BK190+BL190+BM190</f>
        <v>0</v>
      </c>
      <c r="BJ190" s="61"/>
      <c r="BK190" s="61"/>
      <c r="BL190" s="61"/>
      <c r="BM190" s="61"/>
      <c r="BN190" s="2">
        <f t="shared" ref="BN190:BN253" si="55">BO190+BP190+BQ190+BR190</f>
        <v>0</v>
      </c>
      <c r="BO190" s="61"/>
      <c r="BP190" s="61"/>
      <c r="BQ190" s="61"/>
      <c r="BR190" s="61"/>
      <c r="BS190" s="16"/>
    </row>
    <row r="191" spans="1:71" ht="33.75" x14ac:dyDescent="0.25">
      <c r="A191" s="135" t="s">
        <v>265</v>
      </c>
      <c r="B191" s="132" t="s">
        <v>266</v>
      </c>
      <c r="C191" s="39" t="s">
        <v>41</v>
      </c>
      <c r="D191" s="39" t="s">
        <v>167</v>
      </c>
      <c r="E191" s="39" t="s">
        <v>42</v>
      </c>
      <c r="F191" s="39"/>
      <c r="G191" s="39"/>
      <c r="H191" s="39"/>
      <c r="I191" s="39"/>
      <c r="J191" s="39"/>
      <c r="K191" s="39"/>
      <c r="L191" s="39"/>
      <c r="M191" s="39"/>
      <c r="N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39"/>
      <c r="Z191" s="39"/>
      <c r="AA191" s="39"/>
      <c r="AB191" s="39"/>
      <c r="AC191" s="40"/>
      <c r="AD191" s="39"/>
      <c r="AE191" s="39"/>
      <c r="AF191" s="40"/>
      <c r="AG191" s="41"/>
      <c r="AH191" s="41"/>
      <c r="AI191" s="42"/>
      <c r="AJ191" s="141" t="s">
        <v>77</v>
      </c>
      <c r="AK191" s="9" t="s">
        <v>56</v>
      </c>
      <c r="AL191" s="9" t="s">
        <v>267</v>
      </c>
      <c r="AM191" s="9" t="s">
        <v>53</v>
      </c>
      <c r="AN191" s="9" t="s">
        <v>54</v>
      </c>
      <c r="AO191" s="2">
        <f t="shared" si="44"/>
        <v>0</v>
      </c>
      <c r="AP191" s="2">
        <f t="shared" si="45"/>
        <v>0</v>
      </c>
      <c r="AQ191" s="61"/>
      <c r="AR191" s="61"/>
      <c r="AS191" s="61"/>
      <c r="AT191" s="61"/>
      <c r="AU191" s="61"/>
      <c r="AV191" s="61"/>
      <c r="AW191" s="61"/>
      <c r="AX191" s="61"/>
      <c r="AY191" s="2">
        <f t="shared" si="52"/>
        <v>0</v>
      </c>
      <c r="AZ191" s="61"/>
      <c r="BA191" s="61"/>
      <c r="BB191" s="61"/>
      <c r="BC191" s="61"/>
      <c r="BD191" s="2">
        <f t="shared" si="53"/>
        <v>0</v>
      </c>
      <c r="BE191" s="61"/>
      <c r="BF191" s="61"/>
      <c r="BG191" s="61"/>
      <c r="BH191" s="61"/>
      <c r="BI191" s="2">
        <f t="shared" si="54"/>
        <v>0</v>
      </c>
      <c r="BJ191" s="61"/>
      <c r="BK191" s="61"/>
      <c r="BL191" s="61"/>
      <c r="BM191" s="61"/>
      <c r="BN191" s="2">
        <f t="shared" si="55"/>
        <v>0</v>
      </c>
      <c r="BO191" s="61"/>
      <c r="BP191" s="61"/>
      <c r="BQ191" s="61"/>
      <c r="BR191" s="61"/>
      <c r="BS191" s="16"/>
    </row>
    <row r="192" spans="1:71" x14ac:dyDescent="0.25">
      <c r="A192" s="136"/>
      <c r="B192" s="133"/>
      <c r="C192" s="39"/>
      <c r="D192" s="39"/>
      <c r="E192" s="39"/>
      <c r="F192" s="39"/>
      <c r="G192" s="39"/>
      <c r="H192" s="39"/>
      <c r="I192" s="39"/>
      <c r="J192" s="39"/>
      <c r="K192" s="39"/>
      <c r="L192" s="39"/>
      <c r="M192" s="39"/>
      <c r="N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39"/>
      <c r="Z192" s="39"/>
      <c r="AA192" s="39"/>
      <c r="AB192" s="39"/>
      <c r="AC192" s="40"/>
      <c r="AD192" s="39"/>
      <c r="AE192" s="39"/>
      <c r="AF192" s="40"/>
      <c r="AG192" s="39"/>
      <c r="AH192" s="39"/>
      <c r="AI192" s="40"/>
      <c r="AJ192" s="142"/>
      <c r="AK192" s="9" t="s">
        <v>56</v>
      </c>
      <c r="AL192" s="9" t="s">
        <v>268</v>
      </c>
      <c r="AM192" s="9" t="s">
        <v>53</v>
      </c>
      <c r="AN192" s="11" t="s">
        <v>303</v>
      </c>
      <c r="AO192" s="2">
        <f t="shared" si="44"/>
        <v>0</v>
      </c>
      <c r="AP192" s="2">
        <f t="shared" si="45"/>
        <v>0</v>
      </c>
      <c r="AQ192" s="61"/>
      <c r="AR192" s="61"/>
      <c r="AS192" s="61"/>
      <c r="AT192" s="61"/>
      <c r="AU192" s="61"/>
      <c r="AV192" s="61"/>
      <c r="AW192" s="61"/>
      <c r="AX192" s="61"/>
      <c r="AY192" s="2">
        <f t="shared" si="52"/>
        <v>0</v>
      </c>
      <c r="AZ192" s="61"/>
      <c r="BA192" s="61"/>
      <c r="BB192" s="61"/>
      <c r="BC192" s="61"/>
      <c r="BD192" s="2">
        <f t="shared" si="53"/>
        <v>0</v>
      </c>
      <c r="BE192" s="61"/>
      <c r="BF192" s="61"/>
      <c r="BG192" s="61"/>
      <c r="BH192" s="61"/>
      <c r="BI192" s="2">
        <f t="shared" si="54"/>
        <v>0</v>
      </c>
      <c r="BJ192" s="61"/>
      <c r="BK192" s="61"/>
      <c r="BL192" s="61"/>
      <c r="BM192" s="61"/>
      <c r="BN192" s="2">
        <f t="shared" si="55"/>
        <v>0</v>
      </c>
      <c r="BO192" s="61"/>
      <c r="BP192" s="61"/>
      <c r="BQ192" s="61"/>
      <c r="BR192" s="61"/>
      <c r="BS192" s="16"/>
    </row>
    <row r="193" spans="1:71" x14ac:dyDescent="0.25">
      <c r="A193" s="136"/>
      <c r="B193" s="133"/>
      <c r="C193" s="39"/>
      <c r="D193" s="39"/>
      <c r="E193" s="39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40"/>
      <c r="AD193" s="39"/>
      <c r="AE193" s="39"/>
      <c r="AF193" s="40"/>
      <c r="AG193" s="39"/>
      <c r="AH193" s="39"/>
      <c r="AI193" s="40"/>
      <c r="AJ193" s="142"/>
      <c r="AK193" s="9" t="s">
        <v>56</v>
      </c>
      <c r="AL193" s="9" t="s">
        <v>268</v>
      </c>
      <c r="AM193" s="9" t="s">
        <v>53</v>
      </c>
      <c r="AN193" s="11" t="s">
        <v>75</v>
      </c>
      <c r="AO193" s="2">
        <f t="shared" si="44"/>
        <v>0</v>
      </c>
      <c r="AP193" s="2">
        <f t="shared" si="45"/>
        <v>0</v>
      </c>
      <c r="AQ193" s="61"/>
      <c r="AR193" s="61"/>
      <c r="AS193" s="61"/>
      <c r="AT193" s="61"/>
      <c r="AU193" s="61"/>
      <c r="AV193" s="61"/>
      <c r="AW193" s="61"/>
      <c r="AX193" s="61"/>
      <c r="AY193" s="2">
        <f t="shared" si="52"/>
        <v>0</v>
      </c>
      <c r="AZ193" s="61"/>
      <c r="BA193" s="61"/>
      <c r="BB193" s="61"/>
      <c r="BC193" s="61"/>
      <c r="BD193" s="2">
        <f t="shared" si="53"/>
        <v>0</v>
      </c>
      <c r="BE193" s="61"/>
      <c r="BF193" s="61"/>
      <c r="BG193" s="61"/>
      <c r="BH193" s="61"/>
      <c r="BI193" s="2">
        <f t="shared" si="54"/>
        <v>0</v>
      </c>
      <c r="BJ193" s="61"/>
      <c r="BK193" s="61"/>
      <c r="BL193" s="61"/>
      <c r="BM193" s="61"/>
      <c r="BN193" s="2">
        <f t="shared" si="55"/>
        <v>0</v>
      </c>
      <c r="BO193" s="61"/>
      <c r="BP193" s="61"/>
      <c r="BQ193" s="61"/>
      <c r="BR193" s="61"/>
      <c r="BS193" s="16"/>
    </row>
    <row r="194" spans="1:71" x14ac:dyDescent="0.25">
      <c r="A194" s="136"/>
      <c r="B194" s="133"/>
      <c r="C194" s="39"/>
      <c r="D194" s="39"/>
      <c r="E194" s="39"/>
      <c r="F194" s="39"/>
      <c r="G194" s="39"/>
      <c r="H194" s="39"/>
      <c r="I194" s="39"/>
      <c r="J194" s="39"/>
      <c r="K194" s="39"/>
      <c r="L194" s="39"/>
      <c r="M194" s="39"/>
      <c r="N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  <c r="Z194" s="39"/>
      <c r="AA194" s="39"/>
      <c r="AB194" s="39"/>
      <c r="AC194" s="40"/>
      <c r="AD194" s="39"/>
      <c r="AE194" s="39"/>
      <c r="AF194" s="40"/>
      <c r="AG194" s="39"/>
      <c r="AH194" s="39"/>
      <c r="AI194" s="40"/>
      <c r="AJ194" s="142"/>
      <c r="AK194" s="9" t="s">
        <v>56</v>
      </c>
      <c r="AL194" s="9" t="s">
        <v>269</v>
      </c>
      <c r="AM194" s="9" t="s">
        <v>53</v>
      </c>
      <c r="AN194" s="9" t="s">
        <v>54</v>
      </c>
      <c r="AO194" s="2">
        <f t="shared" si="44"/>
        <v>0</v>
      </c>
      <c r="AP194" s="2">
        <f t="shared" si="45"/>
        <v>0</v>
      </c>
      <c r="AQ194" s="61"/>
      <c r="AR194" s="61"/>
      <c r="AS194" s="61"/>
      <c r="AT194" s="61"/>
      <c r="AU194" s="61"/>
      <c r="AV194" s="61"/>
      <c r="AW194" s="61"/>
      <c r="AX194" s="61"/>
      <c r="AY194" s="2">
        <f t="shared" si="52"/>
        <v>0</v>
      </c>
      <c r="AZ194" s="61"/>
      <c r="BA194" s="61"/>
      <c r="BB194" s="61"/>
      <c r="BC194" s="61"/>
      <c r="BD194" s="2">
        <f t="shared" si="53"/>
        <v>0</v>
      </c>
      <c r="BE194" s="61"/>
      <c r="BF194" s="61"/>
      <c r="BG194" s="61"/>
      <c r="BH194" s="61"/>
      <c r="BI194" s="2">
        <f t="shared" si="54"/>
        <v>0</v>
      </c>
      <c r="BJ194" s="61"/>
      <c r="BK194" s="61"/>
      <c r="BL194" s="61"/>
      <c r="BM194" s="61"/>
      <c r="BN194" s="2">
        <f t="shared" si="55"/>
        <v>0</v>
      </c>
      <c r="BO194" s="61"/>
      <c r="BP194" s="61"/>
      <c r="BQ194" s="61"/>
      <c r="BR194" s="61"/>
      <c r="BS194" s="16"/>
    </row>
    <row r="195" spans="1:71" x14ac:dyDescent="0.25">
      <c r="A195" s="136"/>
      <c r="B195" s="133"/>
      <c r="C195" s="39"/>
      <c r="D195" s="39"/>
      <c r="E195" s="39"/>
      <c r="F195" s="39"/>
      <c r="G195" s="39"/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  <c r="AB195" s="39"/>
      <c r="AC195" s="40"/>
      <c r="AD195" s="39"/>
      <c r="AE195" s="39"/>
      <c r="AF195" s="40"/>
      <c r="AG195" s="39"/>
      <c r="AH195" s="39"/>
      <c r="AI195" s="40"/>
      <c r="AJ195" s="142"/>
      <c r="AK195" s="9" t="s">
        <v>56</v>
      </c>
      <c r="AL195" s="9" t="s">
        <v>270</v>
      </c>
      <c r="AM195" s="9" t="s">
        <v>53</v>
      </c>
      <c r="AN195" s="9" t="s">
        <v>54</v>
      </c>
      <c r="AO195" s="2">
        <f t="shared" si="44"/>
        <v>0</v>
      </c>
      <c r="AP195" s="2">
        <f t="shared" si="45"/>
        <v>0</v>
      </c>
      <c r="AQ195" s="61"/>
      <c r="AR195" s="61"/>
      <c r="AS195" s="61"/>
      <c r="AT195" s="61"/>
      <c r="AU195" s="61"/>
      <c r="AV195" s="61"/>
      <c r="AW195" s="61"/>
      <c r="AX195" s="61"/>
      <c r="AY195" s="2">
        <f t="shared" si="52"/>
        <v>0</v>
      </c>
      <c r="AZ195" s="61"/>
      <c r="BA195" s="61"/>
      <c r="BB195" s="61"/>
      <c r="BC195" s="61"/>
      <c r="BD195" s="2">
        <f t="shared" si="53"/>
        <v>0</v>
      </c>
      <c r="BE195" s="61"/>
      <c r="BF195" s="61"/>
      <c r="BG195" s="61"/>
      <c r="BH195" s="61"/>
      <c r="BI195" s="2">
        <f t="shared" si="54"/>
        <v>0</v>
      </c>
      <c r="BJ195" s="61"/>
      <c r="BK195" s="61"/>
      <c r="BL195" s="61"/>
      <c r="BM195" s="61"/>
      <c r="BN195" s="2">
        <f t="shared" si="55"/>
        <v>0</v>
      </c>
      <c r="BO195" s="61"/>
      <c r="BP195" s="61"/>
      <c r="BQ195" s="61"/>
      <c r="BR195" s="61"/>
      <c r="BS195" s="16"/>
    </row>
    <row r="196" spans="1:71" x14ac:dyDescent="0.25">
      <c r="A196" s="136"/>
      <c r="B196" s="133"/>
      <c r="C196" s="39"/>
      <c r="D196" s="39"/>
      <c r="E196" s="39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40"/>
      <c r="AD196" s="39"/>
      <c r="AE196" s="39"/>
      <c r="AF196" s="40"/>
      <c r="AG196" s="39"/>
      <c r="AH196" s="39"/>
      <c r="AI196" s="40"/>
      <c r="AJ196" s="142"/>
      <c r="AK196" s="9" t="s">
        <v>56</v>
      </c>
      <c r="AL196" s="9" t="s">
        <v>271</v>
      </c>
      <c r="AM196" s="9" t="s">
        <v>53</v>
      </c>
      <c r="AN196" s="9" t="s">
        <v>54</v>
      </c>
      <c r="AO196" s="2">
        <f t="shared" si="44"/>
        <v>0</v>
      </c>
      <c r="AP196" s="2">
        <f t="shared" si="45"/>
        <v>0</v>
      </c>
      <c r="AQ196" s="61"/>
      <c r="AR196" s="61"/>
      <c r="AS196" s="61"/>
      <c r="AT196" s="61"/>
      <c r="AU196" s="61"/>
      <c r="AV196" s="61"/>
      <c r="AW196" s="61"/>
      <c r="AX196" s="61"/>
      <c r="AY196" s="2">
        <f t="shared" si="52"/>
        <v>0</v>
      </c>
      <c r="AZ196" s="61"/>
      <c r="BA196" s="61"/>
      <c r="BB196" s="61"/>
      <c r="BC196" s="61"/>
      <c r="BD196" s="2">
        <f t="shared" si="53"/>
        <v>0</v>
      </c>
      <c r="BE196" s="61"/>
      <c r="BF196" s="61"/>
      <c r="BG196" s="61"/>
      <c r="BH196" s="61"/>
      <c r="BI196" s="2">
        <f t="shared" si="54"/>
        <v>0</v>
      </c>
      <c r="BJ196" s="61"/>
      <c r="BK196" s="61"/>
      <c r="BL196" s="61"/>
      <c r="BM196" s="61"/>
      <c r="BN196" s="2">
        <f t="shared" si="55"/>
        <v>0</v>
      </c>
      <c r="BO196" s="61"/>
      <c r="BP196" s="61"/>
      <c r="BQ196" s="61"/>
      <c r="BR196" s="61"/>
      <c r="BS196" s="16"/>
    </row>
    <row r="197" spans="1:71" x14ac:dyDescent="0.25">
      <c r="A197" s="136"/>
      <c r="B197" s="133"/>
      <c r="C197" s="39"/>
      <c r="D197" s="39"/>
      <c r="E197" s="39"/>
      <c r="F197" s="39"/>
      <c r="G197" s="39"/>
      <c r="H197" s="39"/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39"/>
      <c r="Z197" s="39"/>
      <c r="AA197" s="39"/>
      <c r="AB197" s="39"/>
      <c r="AC197" s="40"/>
      <c r="AD197" s="39"/>
      <c r="AE197" s="39"/>
      <c r="AF197" s="40"/>
      <c r="AG197" s="39"/>
      <c r="AH197" s="39"/>
      <c r="AI197" s="40"/>
      <c r="AJ197" s="142"/>
      <c r="AK197" s="9" t="s">
        <v>112</v>
      </c>
      <c r="AL197" s="9" t="s">
        <v>168</v>
      </c>
      <c r="AM197" s="9" t="s">
        <v>53</v>
      </c>
      <c r="AN197" s="9" t="s">
        <v>54</v>
      </c>
      <c r="AO197" s="2">
        <f t="shared" si="44"/>
        <v>0</v>
      </c>
      <c r="AP197" s="2">
        <f t="shared" si="45"/>
        <v>0</v>
      </c>
      <c r="AQ197" s="61"/>
      <c r="AR197" s="61"/>
      <c r="AS197" s="61"/>
      <c r="AT197" s="61"/>
      <c r="AU197" s="61"/>
      <c r="AV197" s="61"/>
      <c r="AW197" s="61"/>
      <c r="AX197" s="61"/>
      <c r="AY197" s="2">
        <f t="shared" si="52"/>
        <v>0</v>
      </c>
      <c r="AZ197" s="61"/>
      <c r="BA197" s="61"/>
      <c r="BB197" s="61"/>
      <c r="BC197" s="61"/>
      <c r="BD197" s="2">
        <f t="shared" si="53"/>
        <v>0</v>
      </c>
      <c r="BE197" s="61"/>
      <c r="BF197" s="61"/>
      <c r="BG197" s="61"/>
      <c r="BH197" s="61"/>
      <c r="BI197" s="2">
        <f t="shared" si="54"/>
        <v>0</v>
      </c>
      <c r="BJ197" s="61"/>
      <c r="BK197" s="61"/>
      <c r="BL197" s="61"/>
      <c r="BM197" s="61"/>
      <c r="BN197" s="2">
        <f t="shared" si="55"/>
        <v>0</v>
      </c>
      <c r="BO197" s="61"/>
      <c r="BP197" s="61"/>
      <c r="BQ197" s="61"/>
      <c r="BR197" s="61"/>
      <c r="BS197" s="16"/>
    </row>
    <row r="198" spans="1:71" x14ac:dyDescent="0.25">
      <c r="A198" s="136"/>
      <c r="B198" s="133"/>
      <c r="C198" s="39"/>
      <c r="D198" s="39"/>
      <c r="E198" s="39"/>
      <c r="F198" s="39"/>
      <c r="G198" s="39"/>
      <c r="H198" s="39"/>
      <c r="I198" s="39"/>
      <c r="J198" s="39"/>
      <c r="K198" s="39"/>
      <c r="L198" s="39"/>
      <c r="M198" s="39"/>
      <c r="N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39"/>
      <c r="Z198" s="39"/>
      <c r="AA198" s="39"/>
      <c r="AB198" s="39"/>
      <c r="AC198" s="40"/>
      <c r="AD198" s="39"/>
      <c r="AE198" s="39"/>
      <c r="AF198" s="40"/>
      <c r="AG198" s="39"/>
      <c r="AH198" s="39"/>
      <c r="AI198" s="40"/>
      <c r="AJ198" s="142"/>
      <c r="AK198" s="9" t="s">
        <v>112</v>
      </c>
      <c r="AL198" s="9" t="s">
        <v>173</v>
      </c>
      <c r="AM198" s="9" t="s">
        <v>53</v>
      </c>
      <c r="AN198" s="9" t="s">
        <v>54</v>
      </c>
      <c r="AO198" s="2">
        <f t="shared" si="44"/>
        <v>0</v>
      </c>
      <c r="AP198" s="2">
        <f t="shared" si="45"/>
        <v>0</v>
      </c>
      <c r="AQ198" s="61"/>
      <c r="AR198" s="61"/>
      <c r="AS198" s="61"/>
      <c r="AT198" s="61"/>
      <c r="AU198" s="61"/>
      <c r="AV198" s="61"/>
      <c r="AW198" s="61"/>
      <c r="AX198" s="61"/>
      <c r="AY198" s="2">
        <f t="shared" si="52"/>
        <v>0</v>
      </c>
      <c r="AZ198" s="61"/>
      <c r="BA198" s="61"/>
      <c r="BB198" s="61"/>
      <c r="BC198" s="61"/>
      <c r="BD198" s="2">
        <f t="shared" si="53"/>
        <v>0</v>
      </c>
      <c r="BE198" s="61"/>
      <c r="BF198" s="61"/>
      <c r="BG198" s="61"/>
      <c r="BH198" s="61"/>
      <c r="BI198" s="2">
        <f t="shared" si="54"/>
        <v>0</v>
      </c>
      <c r="BJ198" s="61"/>
      <c r="BK198" s="61"/>
      <c r="BL198" s="61"/>
      <c r="BM198" s="61"/>
      <c r="BN198" s="2">
        <f t="shared" si="55"/>
        <v>0</v>
      </c>
      <c r="BO198" s="61"/>
      <c r="BP198" s="61"/>
      <c r="BQ198" s="61"/>
      <c r="BR198" s="61"/>
      <c r="BS198" s="16"/>
    </row>
    <row r="199" spans="1:71" x14ac:dyDescent="0.25">
      <c r="A199" s="136"/>
      <c r="B199" s="133"/>
      <c r="C199" s="39"/>
      <c r="D199" s="39"/>
      <c r="E199" s="39"/>
      <c r="F199" s="39"/>
      <c r="G199" s="39"/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39"/>
      <c r="AA199" s="39"/>
      <c r="AB199" s="39"/>
      <c r="AC199" s="40"/>
      <c r="AD199" s="39"/>
      <c r="AE199" s="39"/>
      <c r="AF199" s="40"/>
      <c r="AG199" s="39"/>
      <c r="AH199" s="39"/>
      <c r="AI199" s="40"/>
      <c r="AJ199" s="142"/>
      <c r="AK199" s="9" t="s">
        <v>112</v>
      </c>
      <c r="AL199" s="9" t="s">
        <v>173</v>
      </c>
      <c r="AM199" s="9" t="s">
        <v>53</v>
      </c>
      <c r="AN199" s="11" t="s">
        <v>303</v>
      </c>
      <c r="AO199" s="2">
        <f t="shared" si="44"/>
        <v>0</v>
      </c>
      <c r="AP199" s="2">
        <f t="shared" si="45"/>
        <v>0</v>
      </c>
      <c r="AQ199" s="61"/>
      <c r="AR199" s="61"/>
      <c r="AS199" s="61"/>
      <c r="AT199" s="61"/>
      <c r="AU199" s="61"/>
      <c r="AV199" s="61"/>
      <c r="AW199" s="61"/>
      <c r="AX199" s="61"/>
      <c r="AY199" s="2">
        <f t="shared" si="52"/>
        <v>0</v>
      </c>
      <c r="AZ199" s="61"/>
      <c r="BA199" s="61"/>
      <c r="BB199" s="61"/>
      <c r="BC199" s="61"/>
      <c r="BD199" s="2">
        <f t="shared" si="53"/>
        <v>0</v>
      </c>
      <c r="BE199" s="61"/>
      <c r="BF199" s="61"/>
      <c r="BG199" s="61"/>
      <c r="BH199" s="61"/>
      <c r="BI199" s="2">
        <f t="shared" si="54"/>
        <v>0</v>
      </c>
      <c r="BJ199" s="61"/>
      <c r="BK199" s="61"/>
      <c r="BL199" s="61"/>
      <c r="BM199" s="61"/>
      <c r="BN199" s="2">
        <f t="shared" si="55"/>
        <v>0</v>
      </c>
      <c r="BO199" s="61"/>
      <c r="BP199" s="61"/>
      <c r="BQ199" s="61"/>
      <c r="BR199" s="61"/>
      <c r="BS199" s="16"/>
    </row>
    <row r="200" spans="1:71" x14ac:dyDescent="0.25">
      <c r="A200" s="136"/>
      <c r="B200" s="133"/>
      <c r="C200" s="39"/>
      <c r="D200" s="39"/>
      <c r="E200" s="39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40"/>
      <c r="AD200" s="39"/>
      <c r="AE200" s="39"/>
      <c r="AF200" s="40"/>
      <c r="AG200" s="39"/>
      <c r="AH200" s="39"/>
      <c r="AI200" s="40"/>
      <c r="AJ200" s="142"/>
      <c r="AK200" s="9" t="s">
        <v>112</v>
      </c>
      <c r="AL200" s="9" t="s">
        <v>173</v>
      </c>
      <c r="AM200" s="9" t="s">
        <v>53</v>
      </c>
      <c r="AN200" s="11" t="s">
        <v>75</v>
      </c>
      <c r="AO200" s="2">
        <f t="shared" si="44"/>
        <v>0</v>
      </c>
      <c r="AP200" s="2">
        <f t="shared" si="45"/>
        <v>0</v>
      </c>
      <c r="AQ200" s="61"/>
      <c r="AR200" s="61"/>
      <c r="AS200" s="61"/>
      <c r="AT200" s="61"/>
      <c r="AU200" s="61"/>
      <c r="AV200" s="61"/>
      <c r="AW200" s="61"/>
      <c r="AX200" s="61"/>
      <c r="AY200" s="2">
        <f t="shared" si="52"/>
        <v>0</v>
      </c>
      <c r="AZ200" s="61"/>
      <c r="BA200" s="61"/>
      <c r="BB200" s="61"/>
      <c r="BC200" s="61"/>
      <c r="BD200" s="2">
        <f t="shared" si="53"/>
        <v>0</v>
      </c>
      <c r="BE200" s="61"/>
      <c r="BF200" s="61"/>
      <c r="BG200" s="61"/>
      <c r="BH200" s="61"/>
      <c r="BI200" s="2">
        <f t="shared" si="54"/>
        <v>0</v>
      </c>
      <c r="BJ200" s="61"/>
      <c r="BK200" s="61"/>
      <c r="BL200" s="61"/>
      <c r="BM200" s="61"/>
      <c r="BN200" s="2">
        <f t="shared" si="55"/>
        <v>0</v>
      </c>
      <c r="BO200" s="61"/>
      <c r="BP200" s="61"/>
      <c r="BQ200" s="61"/>
      <c r="BR200" s="61"/>
      <c r="BS200" s="16"/>
    </row>
    <row r="201" spans="1:71" x14ac:dyDescent="0.25">
      <c r="A201" s="136"/>
      <c r="B201" s="133"/>
      <c r="C201" s="39"/>
      <c r="D201" s="39"/>
      <c r="E201" s="39"/>
      <c r="F201" s="39"/>
      <c r="G201" s="39"/>
      <c r="H201" s="39"/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39"/>
      <c r="AA201" s="39"/>
      <c r="AB201" s="39"/>
      <c r="AC201" s="40"/>
      <c r="AD201" s="39"/>
      <c r="AE201" s="39"/>
      <c r="AF201" s="40"/>
      <c r="AG201" s="39"/>
      <c r="AH201" s="39"/>
      <c r="AI201" s="40"/>
      <c r="AJ201" s="142"/>
      <c r="AK201" s="9" t="s">
        <v>112</v>
      </c>
      <c r="AL201" s="9" t="s">
        <v>180</v>
      </c>
      <c r="AM201" s="9" t="s">
        <v>53</v>
      </c>
      <c r="AN201" s="9" t="s">
        <v>54</v>
      </c>
      <c r="AO201" s="2">
        <f t="shared" si="44"/>
        <v>0</v>
      </c>
      <c r="AP201" s="2">
        <f t="shared" si="45"/>
        <v>0</v>
      </c>
      <c r="AQ201" s="61"/>
      <c r="AR201" s="61"/>
      <c r="AS201" s="61"/>
      <c r="AT201" s="61"/>
      <c r="AU201" s="61"/>
      <c r="AV201" s="61"/>
      <c r="AW201" s="61"/>
      <c r="AX201" s="61"/>
      <c r="AY201" s="2">
        <f t="shared" si="52"/>
        <v>0</v>
      </c>
      <c r="AZ201" s="61"/>
      <c r="BA201" s="61"/>
      <c r="BB201" s="61"/>
      <c r="BC201" s="61"/>
      <c r="BD201" s="2">
        <f t="shared" si="53"/>
        <v>0</v>
      </c>
      <c r="BE201" s="61"/>
      <c r="BF201" s="61"/>
      <c r="BG201" s="61"/>
      <c r="BH201" s="61"/>
      <c r="BI201" s="2">
        <f t="shared" si="54"/>
        <v>0</v>
      </c>
      <c r="BJ201" s="61"/>
      <c r="BK201" s="61"/>
      <c r="BL201" s="61"/>
      <c r="BM201" s="61"/>
      <c r="BN201" s="2">
        <f t="shared" si="55"/>
        <v>0</v>
      </c>
      <c r="BO201" s="61"/>
      <c r="BP201" s="61"/>
      <c r="BQ201" s="61"/>
      <c r="BR201" s="61"/>
      <c r="BS201" s="16"/>
    </row>
    <row r="202" spans="1:71" x14ac:dyDescent="0.25">
      <c r="A202" s="136"/>
      <c r="B202" s="133"/>
      <c r="C202" s="39"/>
      <c r="D202" s="39"/>
      <c r="E202" s="39"/>
      <c r="F202" s="39"/>
      <c r="G202" s="39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40"/>
      <c r="AD202" s="39"/>
      <c r="AE202" s="39"/>
      <c r="AF202" s="40"/>
      <c r="AG202" s="39"/>
      <c r="AH202" s="39"/>
      <c r="AI202" s="40"/>
      <c r="AJ202" s="142"/>
      <c r="AK202" s="9" t="s">
        <v>112</v>
      </c>
      <c r="AL202" s="9" t="s">
        <v>180</v>
      </c>
      <c r="AM202" s="9" t="s">
        <v>53</v>
      </c>
      <c r="AN202" s="11" t="s">
        <v>303</v>
      </c>
      <c r="AO202" s="2">
        <f t="shared" si="44"/>
        <v>0</v>
      </c>
      <c r="AP202" s="2">
        <f t="shared" si="45"/>
        <v>0</v>
      </c>
      <c r="AQ202" s="61"/>
      <c r="AR202" s="61"/>
      <c r="AS202" s="61"/>
      <c r="AT202" s="61"/>
      <c r="AU202" s="61"/>
      <c r="AV202" s="61"/>
      <c r="AW202" s="61"/>
      <c r="AX202" s="61"/>
      <c r="AY202" s="2">
        <f t="shared" si="52"/>
        <v>0</v>
      </c>
      <c r="AZ202" s="61"/>
      <c r="BA202" s="61"/>
      <c r="BB202" s="61"/>
      <c r="BC202" s="61"/>
      <c r="BD202" s="2">
        <f t="shared" si="53"/>
        <v>0</v>
      </c>
      <c r="BE202" s="61"/>
      <c r="BF202" s="61"/>
      <c r="BG202" s="61"/>
      <c r="BH202" s="61"/>
      <c r="BI202" s="2">
        <f t="shared" si="54"/>
        <v>0</v>
      </c>
      <c r="BJ202" s="61"/>
      <c r="BK202" s="61"/>
      <c r="BL202" s="61"/>
      <c r="BM202" s="61"/>
      <c r="BN202" s="2">
        <f t="shared" si="55"/>
        <v>0</v>
      </c>
      <c r="BO202" s="61"/>
      <c r="BP202" s="61"/>
      <c r="BQ202" s="61"/>
      <c r="BR202" s="61"/>
      <c r="BS202" s="16"/>
    </row>
    <row r="203" spans="1:71" x14ac:dyDescent="0.25">
      <c r="A203" s="136"/>
      <c r="B203" s="133"/>
      <c r="C203" s="39"/>
      <c r="D203" s="39"/>
      <c r="E203" s="39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40"/>
      <c r="AD203" s="39"/>
      <c r="AE203" s="39"/>
      <c r="AF203" s="40"/>
      <c r="AG203" s="39"/>
      <c r="AH203" s="39"/>
      <c r="AI203" s="40"/>
      <c r="AJ203" s="142"/>
      <c r="AK203" s="9" t="s">
        <v>112</v>
      </c>
      <c r="AL203" s="9" t="s">
        <v>180</v>
      </c>
      <c r="AM203" s="9" t="s">
        <v>53</v>
      </c>
      <c r="AN203" s="11" t="s">
        <v>75</v>
      </c>
      <c r="AO203" s="2">
        <f t="shared" si="44"/>
        <v>0</v>
      </c>
      <c r="AP203" s="2">
        <f t="shared" si="45"/>
        <v>0</v>
      </c>
      <c r="AQ203" s="61"/>
      <c r="AR203" s="61"/>
      <c r="AS203" s="61"/>
      <c r="AT203" s="61"/>
      <c r="AU203" s="61"/>
      <c r="AV203" s="61"/>
      <c r="AW203" s="61"/>
      <c r="AX203" s="61"/>
      <c r="AY203" s="2">
        <f t="shared" si="52"/>
        <v>0</v>
      </c>
      <c r="AZ203" s="61"/>
      <c r="BA203" s="61"/>
      <c r="BB203" s="61"/>
      <c r="BC203" s="61"/>
      <c r="BD203" s="2">
        <f t="shared" si="53"/>
        <v>0</v>
      </c>
      <c r="BE203" s="61"/>
      <c r="BF203" s="61"/>
      <c r="BG203" s="61"/>
      <c r="BH203" s="61"/>
      <c r="BI203" s="2">
        <f t="shared" si="54"/>
        <v>0</v>
      </c>
      <c r="BJ203" s="61"/>
      <c r="BK203" s="61"/>
      <c r="BL203" s="61"/>
      <c r="BM203" s="61"/>
      <c r="BN203" s="2">
        <f t="shared" si="55"/>
        <v>0</v>
      </c>
      <c r="BO203" s="61"/>
      <c r="BP203" s="61"/>
      <c r="BQ203" s="61"/>
      <c r="BR203" s="61"/>
      <c r="BS203" s="16"/>
    </row>
    <row r="204" spans="1:71" x14ac:dyDescent="0.25">
      <c r="A204" s="136"/>
      <c r="B204" s="133"/>
      <c r="C204" s="39"/>
      <c r="D204" s="39"/>
      <c r="E204" s="39"/>
      <c r="F204" s="39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/>
      <c r="AB204" s="39"/>
      <c r="AC204" s="40"/>
      <c r="AD204" s="39"/>
      <c r="AE204" s="39"/>
      <c r="AF204" s="40"/>
      <c r="AG204" s="39"/>
      <c r="AH204" s="39"/>
      <c r="AI204" s="40"/>
      <c r="AJ204" s="142"/>
      <c r="AK204" s="9" t="s">
        <v>112</v>
      </c>
      <c r="AL204" s="9" t="s">
        <v>174</v>
      </c>
      <c r="AM204" s="9" t="s">
        <v>53</v>
      </c>
      <c r="AN204" s="11" t="s">
        <v>303</v>
      </c>
      <c r="AO204" s="2">
        <f t="shared" si="44"/>
        <v>0</v>
      </c>
      <c r="AP204" s="2">
        <f t="shared" si="45"/>
        <v>0</v>
      </c>
      <c r="AQ204" s="61"/>
      <c r="AR204" s="61"/>
      <c r="AS204" s="61"/>
      <c r="AT204" s="61"/>
      <c r="AU204" s="61"/>
      <c r="AV204" s="61"/>
      <c r="AW204" s="61"/>
      <c r="AX204" s="61"/>
      <c r="AY204" s="2">
        <f t="shared" si="52"/>
        <v>0</v>
      </c>
      <c r="AZ204" s="61"/>
      <c r="BA204" s="61"/>
      <c r="BB204" s="61"/>
      <c r="BC204" s="61"/>
      <c r="BD204" s="2">
        <f t="shared" si="53"/>
        <v>0</v>
      </c>
      <c r="BE204" s="61"/>
      <c r="BF204" s="61"/>
      <c r="BG204" s="61"/>
      <c r="BH204" s="61"/>
      <c r="BI204" s="2">
        <f t="shared" si="54"/>
        <v>0</v>
      </c>
      <c r="BJ204" s="61"/>
      <c r="BK204" s="61"/>
      <c r="BL204" s="61"/>
      <c r="BM204" s="61"/>
      <c r="BN204" s="2">
        <f t="shared" si="55"/>
        <v>0</v>
      </c>
      <c r="BO204" s="61"/>
      <c r="BP204" s="61"/>
      <c r="BQ204" s="61"/>
      <c r="BR204" s="61"/>
      <c r="BS204" s="16"/>
    </row>
    <row r="205" spans="1:71" x14ac:dyDescent="0.25">
      <c r="A205" s="136"/>
      <c r="B205" s="133"/>
      <c r="C205" s="39"/>
      <c r="D205" s="39"/>
      <c r="E205" s="39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  <c r="AA205" s="39"/>
      <c r="AB205" s="39"/>
      <c r="AC205" s="40"/>
      <c r="AD205" s="39"/>
      <c r="AE205" s="39"/>
      <c r="AF205" s="40"/>
      <c r="AG205" s="39"/>
      <c r="AH205" s="39"/>
      <c r="AI205" s="40"/>
      <c r="AJ205" s="142"/>
      <c r="AK205" s="9" t="s">
        <v>112</v>
      </c>
      <c r="AL205" s="9" t="s">
        <v>174</v>
      </c>
      <c r="AM205" s="9" t="s">
        <v>53</v>
      </c>
      <c r="AN205" s="11" t="s">
        <v>75</v>
      </c>
      <c r="AO205" s="2">
        <f t="shared" si="44"/>
        <v>0</v>
      </c>
      <c r="AP205" s="2">
        <f t="shared" si="45"/>
        <v>0</v>
      </c>
      <c r="AQ205" s="61"/>
      <c r="AR205" s="61"/>
      <c r="AS205" s="61"/>
      <c r="AT205" s="61"/>
      <c r="AU205" s="61"/>
      <c r="AV205" s="61"/>
      <c r="AW205" s="61"/>
      <c r="AX205" s="61"/>
      <c r="AY205" s="2">
        <f t="shared" si="52"/>
        <v>0</v>
      </c>
      <c r="AZ205" s="61"/>
      <c r="BA205" s="61"/>
      <c r="BB205" s="61"/>
      <c r="BC205" s="61"/>
      <c r="BD205" s="2">
        <f t="shared" si="53"/>
        <v>0</v>
      </c>
      <c r="BE205" s="61"/>
      <c r="BF205" s="61"/>
      <c r="BG205" s="61"/>
      <c r="BH205" s="61"/>
      <c r="BI205" s="2">
        <f t="shared" si="54"/>
        <v>0</v>
      </c>
      <c r="BJ205" s="61"/>
      <c r="BK205" s="61"/>
      <c r="BL205" s="61"/>
      <c r="BM205" s="61"/>
      <c r="BN205" s="2">
        <f t="shared" si="55"/>
        <v>0</v>
      </c>
      <c r="BO205" s="61"/>
      <c r="BP205" s="61"/>
      <c r="BQ205" s="61"/>
      <c r="BR205" s="61"/>
      <c r="BS205" s="16"/>
    </row>
    <row r="206" spans="1:71" x14ac:dyDescent="0.25">
      <c r="A206" s="136"/>
      <c r="B206" s="133"/>
      <c r="C206" s="39"/>
      <c r="D206" s="39"/>
      <c r="E206" s="39"/>
      <c r="F206" s="39"/>
      <c r="G206" s="39"/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40"/>
      <c r="AD206" s="39"/>
      <c r="AE206" s="39"/>
      <c r="AF206" s="40"/>
      <c r="AG206" s="39"/>
      <c r="AH206" s="39"/>
      <c r="AI206" s="40"/>
      <c r="AJ206" s="142"/>
      <c r="AK206" s="9" t="s">
        <v>112</v>
      </c>
      <c r="AL206" s="9" t="s">
        <v>158</v>
      </c>
      <c r="AM206" s="9" t="s">
        <v>53</v>
      </c>
      <c r="AN206" s="9" t="s">
        <v>54</v>
      </c>
      <c r="AO206" s="2">
        <f t="shared" ref="AO206:AO237" si="56">AQ206+AS206+AU206+AW206</f>
        <v>0</v>
      </c>
      <c r="AP206" s="2">
        <f t="shared" si="45"/>
        <v>0</v>
      </c>
      <c r="AQ206" s="61"/>
      <c r="AR206" s="61"/>
      <c r="AS206" s="61"/>
      <c r="AT206" s="61"/>
      <c r="AU206" s="61"/>
      <c r="AV206" s="61"/>
      <c r="AW206" s="61"/>
      <c r="AX206" s="61"/>
      <c r="AY206" s="2">
        <f t="shared" si="52"/>
        <v>0</v>
      </c>
      <c r="AZ206" s="61"/>
      <c r="BA206" s="61"/>
      <c r="BB206" s="61"/>
      <c r="BC206" s="61"/>
      <c r="BD206" s="2">
        <f t="shared" si="53"/>
        <v>0</v>
      </c>
      <c r="BE206" s="61"/>
      <c r="BF206" s="61"/>
      <c r="BG206" s="61"/>
      <c r="BH206" s="61"/>
      <c r="BI206" s="2">
        <f t="shared" si="54"/>
        <v>0</v>
      </c>
      <c r="BJ206" s="61"/>
      <c r="BK206" s="61"/>
      <c r="BL206" s="61"/>
      <c r="BM206" s="61"/>
      <c r="BN206" s="2">
        <f t="shared" si="55"/>
        <v>0</v>
      </c>
      <c r="BO206" s="61"/>
      <c r="BP206" s="61"/>
      <c r="BQ206" s="61"/>
      <c r="BR206" s="61"/>
      <c r="BS206" s="16"/>
    </row>
    <row r="207" spans="1:71" x14ac:dyDescent="0.25">
      <c r="A207" s="136"/>
      <c r="B207" s="133"/>
      <c r="C207" s="39"/>
      <c r="D207" s="39"/>
      <c r="E207" s="39"/>
      <c r="F207" s="39"/>
      <c r="G207" s="39"/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  <c r="AA207" s="39"/>
      <c r="AB207" s="39"/>
      <c r="AC207" s="40"/>
      <c r="AD207" s="39"/>
      <c r="AE207" s="39"/>
      <c r="AF207" s="40"/>
      <c r="AG207" s="39"/>
      <c r="AH207" s="39"/>
      <c r="AI207" s="40"/>
      <c r="AJ207" s="142"/>
      <c r="AK207" s="9" t="s">
        <v>112</v>
      </c>
      <c r="AL207" s="9" t="s">
        <v>158</v>
      </c>
      <c r="AM207" s="9" t="s">
        <v>53</v>
      </c>
      <c r="AN207" s="11" t="s">
        <v>303</v>
      </c>
      <c r="AO207" s="2">
        <f t="shared" si="56"/>
        <v>0</v>
      </c>
      <c r="AP207" s="2">
        <f t="shared" si="45"/>
        <v>0</v>
      </c>
      <c r="AQ207" s="61"/>
      <c r="AR207" s="61"/>
      <c r="AS207" s="61"/>
      <c r="AT207" s="61"/>
      <c r="AU207" s="61"/>
      <c r="AV207" s="61"/>
      <c r="AW207" s="61"/>
      <c r="AX207" s="61"/>
      <c r="AY207" s="2">
        <f t="shared" si="52"/>
        <v>0</v>
      </c>
      <c r="AZ207" s="61"/>
      <c r="BA207" s="61"/>
      <c r="BB207" s="61"/>
      <c r="BC207" s="61"/>
      <c r="BD207" s="2">
        <f t="shared" si="53"/>
        <v>0</v>
      </c>
      <c r="BE207" s="61"/>
      <c r="BF207" s="61"/>
      <c r="BG207" s="61"/>
      <c r="BH207" s="61"/>
      <c r="BI207" s="2">
        <f t="shared" si="54"/>
        <v>0</v>
      </c>
      <c r="BJ207" s="61"/>
      <c r="BK207" s="61"/>
      <c r="BL207" s="61"/>
      <c r="BM207" s="61"/>
      <c r="BN207" s="2">
        <f t="shared" si="55"/>
        <v>0</v>
      </c>
      <c r="BO207" s="61"/>
      <c r="BP207" s="61"/>
      <c r="BQ207" s="61"/>
      <c r="BR207" s="61"/>
      <c r="BS207" s="16"/>
    </row>
    <row r="208" spans="1:71" x14ac:dyDescent="0.25">
      <c r="A208" s="136"/>
      <c r="B208" s="133"/>
      <c r="C208" s="39"/>
      <c r="D208" s="39"/>
      <c r="E208" s="39"/>
      <c r="F208" s="39"/>
      <c r="G208" s="39"/>
      <c r="H208" s="39"/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40"/>
      <c r="AD208" s="39"/>
      <c r="AE208" s="39"/>
      <c r="AF208" s="40"/>
      <c r="AG208" s="39"/>
      <c r="AH208" s="39"/>
      <c r="AI208" s="40"/>
      <c r="AJ208" s="142"/>
      <c r="AK208" s="9" t="s">
        <v>112</v>
      </c>
      <c r="AL208" s="9" t="s">
        <v>158</v>
      </c>
      <c r="AM208" s="9" t="s">
        <v>53</v>
      </c>
      <c r="AN208" s="11" t="s">
        <v>75</v>
      </c>
      <c r="AO208" s="2">
        <f t="shared" si="56"/>
        <v>0</v>
      </c>
      <c r="AP208" s="2">
        <f t="shared" si="45"/>
        <v>0</v>
      </c>
      <c r="AQ208" s="61"/>
      <c r="AR208" s="61"/>
      <c r="AS208" s="61"/>
      <c r="AT208" s="61"/>
      <c r="AU208" s="61"/>
      <c r="AV208" s="61"/>
      <c r="AW208" s="61"/>
      <c r="AX208" s="61"/>
      <c r="AY208" s="2">
        <f t="shared" si="52"/>
        <v>0</v>
      </c>
      <c r="AZ208" s="61"/>
      <c r="BA208" s="61"/>
      <c r="BB208" s="61"/>
      <c r="BC208" s="61"/>
      <c r="BD208" s="2">
        <f t="shared" si="53"/>
        <v>0</v>
      </c>
      <c r="BE208" s="61"/>
      <c r="BF208" s="61"/>
      <c r="BG208" s="61"/>
      <c r="BH208" s="61"/>
      <c r="BI208" s="2">
        <f t="shared" si="54"/>
        <v>0</v>
      </c>
      <c r="BJ208" s="61"/>
      <c r="BK208" s="61"/>
      <c r="BL208" s="61"/>
      <c r="BM208" s="61"/>
      <c r="BN208" s="2">
        <f t="shared" si="55"/>
        <v>0</v>
      </c>
      <c r="BO208" s="61"/>
      <c r="BP208" s="61"/>
      <c r="BQ208" s="61"/>
      <c r="BR208" s="61"/>
      <c r="BS208" s="16"/>
    </row>
    <row r="209" spans="1:71" x14ac:dyDescent="0.25">
      <c r="A209" s="136"/>
      <c r="B209" s="133"/>
      <c r="C209" s="39"/>
      <c r="D209" s="39"/>
      <c r="E209" s="39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40"/>
      <c r="AD209" s="39"/>
      <c r="AE209" s="39"/>
      <c r="AF209" s="40"/>
      <c r="AG209" s="39"/>
      <c r="AH209" s="39"/>
      <c r="AI209" s="40"/>
      <c r="AJ209" s="142"/>
      <c r="AK209" s="9" t="s">
        <v>112</v>
      </c>
      <c r="AL209" s="9" t="s">
        <v>133</v>
      </c>
      <c r="AM209" s="9" t="s">
        <v>53</v>
      </c>
      <c r="AN209" s="11" t="s">
        <v>303</v>
      </c>
      <c r="AO209" s="2">
        <f t="shared" si="56"/>
        <v>0</v>
      </c>
      <c r="AP209" s="2">
        <f t="shared" si="45"/>
        <v>0</v>
      </c>
      <c r="AQ209" s="61"/>
      <c r="AR209" s="61"/>
      <c r="AS209" s="61"/>
      <c r="AT209" s="61"/>
      <c r="AU209" s="61"/>
      <c r="AV209" s="61"/>
      <c r="AW209" s="61"/>
      <c r="AX209" s="61"/>
      <c r="AY209" s="2">
        <f t="shared" si="52"/>
        <v>0</v>
      </c>
      <c r="AZ209" s="61"/>
      <c r="BA209" s="61"/>
      <c r="BB209" s="61"/>
      <c r="BC209" s="61"/>
      <c r="BD209" s="2">
        <f t="shared" si="53"/>
        <v>0</v>
      </c>
      <c r="BE209" s="61"/>
      <c r="BF209" s="61"/>
      <c r="BG209" s="61"/>
      <c r="BH209" s="61"/>
      <c r="BI209" s="2">
        <f t="shared" si="54"/>
        <v>0</v>
      </c>
      <c r="BJ209" s="61"/>
      <c r="BK209" s="61"/>
      <c r="BL209" s="61"/>
      <c r="BM209" s="61"/>
      <c r="BN209" s="2">
        <f t="shared" si="55"/>
        <v>0</v>
      </c>
      <c r="BO209" s="61"/>
      <c r="BP209" s="61"/>
      <c r="BQ209" s="61"/>
      <c r="BR209" s="61"/>
      <c r="BS209" s="16"/>
    </row>
    <row r="210" spans="1:71" ht="33.950000000000003" customHeight="1" x14ac:dyDescent="0.25">
      <c r="A210" s="137"/>
      <c r="B210" s="134"/>
      <c r="C210" s="39"/>
      <c r="D210" s="39"/>
      <c r="E210" s="39"/>
      <c r="F210" s="39"/>
      <c r="G210" s="39"/>
      <c r="H210" s="39"/>
      <c r="I210" s="39"/>
      <c r="J210" s="39"/>
      <c r="K210" s="39"/>
      <c r="L210" s="39"/>
      <c r="M210" s="39"/>
      <c r="N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  <c r="AA210" s="39"/>
      <c r="AB210" s="39"/>
      <c r="AC210" s="40"/>
      <c r="AD210" s="39"/>
      <c r="AE210" s="39"/>
      <c r="AF210" s="40"/>
      <c r="AG210" s="39"/>
      <c r="AH210" s="39"/>
      <c r="AI210" s="40"/>
      <c r="AJ210" s="143"/>
      <c r="AK210" s="9" t="s">
        <v>112</v>
      </c>
      <c r="AL210" s="9" t="s">
        <v>133</v>
      </c>
      <c r="AM210" s="9" t="s">
        <v>53</v>
      </c>
      <c r="AN210" s="11" t="s">
        <v>75</v>
      </c>
      <c r="AO210" s="2">
        <f t="shared" si="56"/>
        <v>0</v>
      </c>
      <c r="AP210" s="2">
        <f t="shared" si="45"/>
        <v>0</v>
      </c>
      <c r="AQ210" s="61"/>
      <c r="AR210" s="61"/>
      <c r="AS210" s="61"/>
      <c r="AT210" s="61"/>
      <c r="AU210" s="61"/>
      <c r="AV210" s="61"/>
      <c r="AW210" s="61"/>
      <c r="AX210" s="61"/>
      <c r="AY210" s="2">
        <f t="shared" si="52"/>
        <v>0</v>
      </c>
      <c r="AZ210" s="61"/>
      <c r="BA210" s="61"/>
      <c r="BB210" s="61"/>
      <c r="BC210" s="61"/>
      <c r="BD210" s="2">
        <f t="shared" si="53"/>
        <v>0</v>
      </c>
      <c r="BE210" s="61"/>
      <c r="BF210" s="61"/>
      <c r="BG210" s="61"/>
      <c r="BH210" s="61"/>
      <c r="BI210" s="2">
        <f t="shared" si="54"/>
        <v>0</v>
      </c>
      <c r="BJ210" s="61"/>
      <c r="BK210" s="61"/>
      <c r="BL210" s="61"/>
      <c r="BM210" s="61"/>
      <c r="BN210" s="2">
        <f t="shared" si="55"/>
        <v>0</v>
      </c>
      <c r="BO210" s="61"/>
      <c r="BP210" s="61"/>
      <c r="BQ210" s="61"/>
      <c r="BR210" s="61"/>
      <c r="BS210" s="16"/>
    </row>
    <row r="211" spans="1:71" ht="105" x14ac:dyDescent="0.25">
      <c r="A211" s="53" t="s">
        <v>272</v>
      </c>
      <c r="B211" s="54" t="s">
        <v>273</v>
      </c>
      <c r="C211" s="55" t="s">
        <v>38</v>
      </c>
      <c r="D211" s="55" t="s">
        <v>38</v>
      </c>
      <c r="E211" s="55" t="s">
        <v>38</v>
      </c>
      <c r="F211" s="55" t="s">
        <v>38</v>
      </c>
      <c r="G211" s="55" t="s">
        <v>38</v>
      </c>
      <c r="H211" s="55" t="s">
        <v>38</v>
      </c>
      <c r="I211" s="55" t="s">
        <v>38</v>
      </c>
      <c r="J211" s="55" t="s">
        <v>38</v>
      </c>
      <c r="K211" s="55" t="s">
        <v>38</v>
      </c>
      <c r="L211" s="55" t="s">
        <v>38</v>
      </c>
      <c r="M211" s="55" t="s">
        <v>38</v>
      </c>
      <c r="N211" s="55" t="s">
        <v>38</v>
      </c>
      <c r="O211" s="55" t="s">
        <v>38</v>
      </c>
      <c r="P211" s="55" t="s">
        <v>38</v>
      </c>
      <c r="Q211" s="55" t="s">
        <v>38</v>
      </c>
      <c r="R211" s="55" t="s">
        <v>38</v>
      </c>
      <c r="S211" s="55" t="s">
        <v>38</v>
      </c>
      <c r="T211" s="55" t="s">
        <v>38</v>
      </c>
      <c r="U211" s="55" t="s">
        <v>38</v>
      </c>
      <c r="V211" s="55" t="s">
        <v>38</v>
      </c>
      <c r="W211" s="55" t="s">
        <v>38</v>
      </c>
      <c r="X211" s="55" t="s">
        <v>38</v>
      </c>
      <c r="Y211" s="55" t="s">
        <v>38</v>
      </c>
      <c r="Z211" s="55" t="s">
        <v>38</v>
      </c>
      <c r="AA211" s="55" t="s">
        <v>38</v>
      </c>
      <c r="AB211" s="55" t="s">
        <v>38</v>
      </c>
      <c r="AC211" s="55" t="s">
        <v>38</v>
      </c>
      <c r="AD211" s="55" t="s">
        <v>38</v>
      </c>
      <c r="AE211" s="55" t="s">
        <v>38</v>
      </c>
      <c r="AF211" s="55" t="s">
        <v>38</v>
      </c>
      <c r="AG211" s="56" t="s">
        <v>38</v>
      </c>
      <c r="AH211" s="56" t="s">
        <v>38</v>
      </c>
      <c r="AI211" s="56" t="s">
        <v>38</v>
      </c>
      <c r="AJ211" s="15" t="s">
        <v>38</v>
      </c>
      <c r="AK211" s="15" t="s">
        <v>38</v>
      </c>
      <c r="AL211" s="15" t="s">
        <v>38</v>
      </c>
      <c r="AM211" s="15" t="s">
        <v>38</v>
      </c>
      <c r="AN211" s="15" t="s">
        <v>38</v>
      </c>
      <c r="AO211" s="2">
        <f t="shared" si="56"/>
        <v>0</v>
      </c>
      <c r="AP211" s="2">
        <f t="shared" si="45"/>
        <v>0</v>
      </c>
      <c r="AQ211" s="5">
        <f t="shared" ref="AQ211:BR211" si="57">SUM(AQ212:AQ241)</f>
        <v>0</v>
      </c>
      <c r="AR211" s="5">
        <f t="shared" si="57"/>
        <v>0</v>
      </c>
      <c r="AS211" s="5">
        <f t="shared" si="57"/>
        <v>0</v>
      </c>
      <c r="AT211" s="5">
        <f t="shared" si="57"/>
        <v>0</v>
      </c>
      <c r="AU211" s="5">
        <f t="shared" si="57"/>
        <v>0</v>
      </c>
      <c r="AV211" s="5">
        <f t="shared" si="57"/>
        <v>0</v>
      </c>
      <c r="AW211" s="5">
        <f t="shared" si="57"/>
        <v>0</v>
      </c>
      <c r="AX211" s="5">
        <f t="shared" si="57"/>
        <v>0</v>
      </c>
      <c r="AY211" s="2">
        <f t="shared" si="52"/>
        <v>0</v>
      </c>
      <c r="AZ211" s="5">
        <f t="shared" si="57"/>
        <v>0</v>
      </c>
      <c r="BA211" s="5">
        <f t="shared" si="57"/>
        <v>0</v>
      </c>
      <c r="BB211" s="5">
        <f t="shared" si="57"/>
        <v>0</v>
      </c>
      <c r="BC211" s="5">
        <f t="shared" si="57"/>
        <v>0</v>
      </c>
      <c r="BD211" s="2">
        <f t="shared" si="53"/>
        <v>0</v>
      </c>
      <c r="BE211" s="5">
        <f t="shared" si="57"/>
        <v>0</v>
      </c>
      <c r="BF211" s="5">
        <f t="shared" si="57"/>
        <v>0</v>
      </c>
      <c r="BG211" s="5">
        <f t="shared" si="57"/>
        <v>0</v>
      </c>
      <c r="BH211" s="5">
        <f t="shared" si="57"/>
        <v>0</v>
      </c>
      <c r="BI211" s="2">
        <f t="shared" si="54"/>
        <v>0</v>
      </c>
      <c r="BJ211" s="5">
        <f t="shared" si="57"/>
        <v>0</v>
      </c>
      <c r="BK211" s="5">
        <f t="shared" si="57"/>
        <v>0</v>
      </c>
      <c r="BL211" s="5">
        <f t="shared" si="57"/>
        <v>0</v>
      </c>
      <c r="BM211" s="5">
        <f t="shared" si="57"/>
        <v>0</v>
      </c>
      <c r="BN211" s="2">
        <f t="shared" si="55"/>
        <v>0</v>
      </c>
      <c r="BO211" s="5">
        <f t="shared" si="57"/>
        <v>0</v>
      </c>
      <c r="BP211" s="5">
        <f t="shared" si="57"/>
        <v>0</v>
      </c>
      <c r="BQ211" s="5">
        <f t="shared" si="57"/>
        <v>0</v>
      </c>
      <c r="BR211" s="5">
        <f t="shared" si="57"/>
        <v>0</v>
      </c>
      <c r="BS211" s="16"/>
    </row>
    <row r="212" spans="1:71" ht="33.75" x14ac:dyDescent="0.25">
      <c r="A212" s="138" t="s">
        <v>274</v>
      </c>
      <c r="B212" s="131" t="s">
        <v>275</v>
      </c>
      <c r="C212" s="39" t="s">
        <v>41</v>
      </c>
      <c r="D212" s="39" t="s">
        <v>131</v>
      </c>
      <c r="E212" s="39" t="s">
        <v>42</v>
      </c>
      <c r="F212" s="39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39"/>
      <c r="AA212" s="39"/>
      <c r="AB212" s="39"/>
      <c r="AC212" s="40"/>
      <c r="AD212" s="39"/>
      <c r="AE212" s="39"/>
      <c r="AF212" s="40"/>
      <c r="AG212" s="41"/>
      <c r="AH212" s="41"/>
      <c r="AI212" s="42"/>
      <c r="AJ212" s="140" t="s">
        <v>74</v>
      </c>
      <c r="AK212" s="9" t="s">
        <v>109</v>
      </c>
      <c r="AL212" s="9" t="s">
        <v>133</v>
      </c>
      <c r="AM212" s="9" t="s">
        <v>53</v>
      </c>
      <c r="AN212" s="9" t="s">
        <v>54</v>
      </c>
      <c r="AO212" s="2">
        <f t="shared" si="56"/>
        <v>0</v>
      </c>
      <c r="AP212" s="2">
        <f t="shared" si="45"/>
        <v>0</v>
      </c>
      <c r="AQ212" s="61"/>
      <c r="AR212" s="61"/>
      <c r="AS212" s="61"/>
      <c r="AT212" s="61"/>
      <c r="AU212" s="61"/>
      <c r="AV212" s="61"/>
      <c r="AW212" s="61"/>
      <c r="AX212" s="61"/>
      <c r="AY212" s="2">
        <f t="shared" si="52"/>
        <v>0</v>
      </c>
      <c r="AZ212" s="61"/>
      <c r="BA212" s="61"/>
      <c r="BB212" s="61"/>
      <c r="BC212" s="61"/>
      <c r="BD212" s="2">
        <f t="shared" si="53"/>
        <v>0</v>
      </c>
      <c r="BE212" s="61"/>
      <c r="BF212" s="61"/>
      <c r="BG212" s="61"/>
      <c r="BH212" s="61"/>
      <c r="BI212" s="2">
        <f t="shared" si="54"/>
        <v>0</v>
      </c>
      <c r="BJ212" s="61"/>
      <c r="BK212" s="61"/>
      <c r="BL212" s="61"/>
      <c r="BM212" s="61"/>
      <c r="BN212" s="2">
        <f t="shared" si="55"/>
        <v>0</v>
      </c>
      <c r="BO212" s="61"/>
      <c r="BP212" s="61"/>
      <c r="BQ212" s="61"/>
      <c r="BR212" s="61"/>
      <c r="BS212" s="16"/>
    </row>
    <row r="213" spans="1:71" x14ac:dyDescent="0.25">
      <c r="A213" s="138"/>
      <c r="B213" s="131"/>
      <c r="C213" s="39"/>
      <c r="D213" s="39"/>
      <c r="E213" s="39"/>
      <c r="F213" s="39"/>
      <c r="G213" s="39"/>
      <c r="H213" s="39"/>
      <c r="I213" s="39"/>
      <c r="J213" s="39"/>
      <c r="K213" s="39"/>
      <c r="L213" s="39"/>
      <c r="M213" s="39"/>
      <c r="N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40"/>
      <c r="AD213" s="39"/>
      <c r="AE213" s="39"/>
      <c r="AF213" s="40"/>
      <c r="AG213" s="39"/>
      <c r="AH213" s="39"/>
      <c r="AI213" s="40"/>
      <c r="AJ213" s="140"/>
      <c r="AK213" s="9" t="s">
        <v>109</v>
      </c>
      <c r="AL213" s="9" t="s">
        <v>133</v>
      </c>
      <c r="AM213" s="9" t="s">
        <v>53</v>
      </c>
      <c r="AN213" s="9" t="s">
        <v>55</v>
      </c>
      <c r="AO213" s="2">
        <f t="shared" si="56"/>
        <v>0</v>
      </c>
      <c r="AP213" s="2">
        <f t="shared" si="45"/>
        <v>0</v>
      </c>
      <c r="AQ213" s="61"/>
      <c r="AR213" s="61"/>
      <c r="AS213" s="61"/>
      <c r="AT213" s="61"/>
      <c r="AU213" s="61"/>
      <c r="AV213" s="61"/>
      <c r="AW213" s="61"/>
      <c r="AX213" s="61"/>
      <c r="AY213" s="2">
        <f t="shared" si="52"/>
        <v>0</v>
      </c>
      <c r="AZ213" s="61"/>
      <c r="BA213" s="61"/>
      <c r="BB213" s="61"/>
      <c r="BC213" s="61"/>
      <c r="BD213" s="2">
        <f t="shared" si="53"/>
        <v>0</v>
      </c>
      <c r="BE213" s="61"/>
      <c r="BF213" s="61"/>
      <c r="BG213" s="61"/>
      <c r="BH213" s="61"/>
      <c r="BI213" s="2">
        <f t="shared" si="54"/>
        <v>0</v>
      </c>
      <c r="BJ213" s="61"/>
      <c r="BK213" s="61"/>
      <c r="BL213" s="61"/>
      <c r="BM213" s="61"/>
      <c r="BN213" s="2">
        <f t="shared" si="55"/>
        <v>0</v>
      </c>
      <c r="BO213" s="61"/>
      <c r="BP213" s="61"/>
      <c r="BQ213" s="61"/>
      <c r="BR213" s="61"/>
      <c r="BS213" s="16"/>
    </row>
    <row r="214" spans="1:71" x14ac:dyDescent="0.25">
      <c r="A214" s="138"/>
      <c r="B214" s="131"/>
      <c r="C214" s="39"/>
      <c r="D214" s="39"/>
      <c r="E214" s="39"/>
      <c r="F214" s="39"/>
      <c r="G214" s="39"/>
      <c r="H214" s="39"/>
      <c r="I214" s="39"/>
      <c r="J214" s="39"/>
      <c r="K214" s="39"/>
      <c r="L214" s="39"/>
      <c r="M214" s="39"/>
      <c r="N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/>
      <c r="AC214" s="40"/>
      <c r="AD214" s="39"/>
      <c r="AE214" s="39"/>
      <c r="AF214" s="40"/>
      <c r="AG214" s="39"/>
      <c r="AH214" s="39"/>
      <c r="AI214" s="40"/>
      <c r="AJ214" s="140"/>
      <c r="AK214" s="9" t="s">
        <v>112</v>
      </c>
      <c r="AL214" s="9" t="s">
        <v>173</v>
      </c>
      <c r="AM214" s="9" t="s">
        <v>53</v>
      </c>
      <c r="AN214" s="9" t="s">
        <v>54</v>
      </c>
      <c r="AO214" s="2">
        <f t="shared" si="56"/>
        <v>0</v>
      </c>
      <c r="AP214" s="2">
        <f t="shared" si="45"/>
        <v>0</v>
      </c>
      <c r="AQ214" s="61"/>
      <c r="AR214" s="61"/>
      <c r="AS214" s="61"/>
      <c r="AT214" s="61"/>
      <c r="AU214" s="61"/>
      <c r="AV214" s="61"/>
      <c r="AW214" s="61"/>
      <c r="AX214" s="61"/>
      <c r="AY214" s="2">
        <f t="shared" si="52"/>
        <v>0</v>
      </c>
      <c r="AZ214" s="61"/>
      <c r="BA214" s="61"/>
      <c r="BB214" s="61"/>
      <c r="BC214" s="61"/>
      <c r="BD214" s="2">
        <f t="shared" si="53"/>
        <v>0</v>
      </c>
      <c r="BE214" s="61"/>
      <c r="BF214" s="61"/>
      <c r="BG214" s="61"/>
      <c r="BH214" s="61"/>
      <c r="BI214" s="2">
        <f t="shared" si="54"/>
        <v>0</v>
      </c>
      <c r="BJ214" s="61"/>
      <c r="BK214" s="61"/>
      <c r="BL214" s="61"/>
      <c r="BM214" s="61"/>
      <c r="BN214" s="2">
        <f t="shared" si="55"/>
        <v>0</v>
      </c>
      <c r="BO214" s="61"/>
      <c r="BP214" s="61"/>
      <c r="BQ214" s="61"/>
      <c r="BR214" s="61"/>
      <c r="BS214" s="16"/>
    </row>
    <row r="215" spans="1:71" x14ac:dyDescent="0.25">
      <c r="A215" s="138"/>
      <c r="B215" s="131"/>
      <c r="C215" s="39"/>
      <c r="D215" s="39"/>
      <c r="E215" s="39"/>
      <c r="F215" s="39"/>
      <c r="G215" s="39"/>
      <c r="H215" s="39"/>
      <c r="I215" s="39"/>
      <c r="J215" s="39"/>
      <c r="K215" s="39"/>
      <c r="L215" s="39"/>
      <c r="M215" s="39"/>
      <c r="N215" s="39"/>
      <c r="O215" s="39"/>
      <c r="P215" s="39"/>
      <c r="Q215" s="39"/>
      <c r="R215" s="39"/>
      <c r="S215" s="39"/>
      <c r="T215" s="39"/>
      <c r="U215" s="39"/>
      <c r="V215" s="39"/>
      <c r="W215" s="39"/>
      <c r="X215" s="39"/>
      <c r="Y215" s="39"/>
      <c r="Z215" s="39"/>
      <c r="AA215" s="39"/>
      <c r="AB215" s="39"/>
      <c r="AC215" s="40"/>
      <c r="AD215" s="39"/>
      <c r="AE215" s="39"/>
      <c r="AF215" s="40"/>
      <c r="AG215" s="39"/>
      <c r="AH215" s="39"/>
      <c r="AI215" s="40"/>
      <c r="AJ215" s="140"/>
      <c r="AK215" s="9" t="s">
        <v>112</v>
      </c>
      <c r="AL215" s="9" t="s">
        <v>173</v>
      </c>
      <c r="AM215" s="9" t="s">
        <v>53</v>
      </c>
      <c r="AN215" s="9" t="s">
        <v>55</v>
      </c>
      <c r="AO215" s="2">
        <f t="shared" si="56"/>
        <v>0</v>
      </c>
      <c r="AP215" s="2">
        <f t="shared" si="45"/>
        <v>0</v>
      </c>
      <c r="AQ215" s="61"/>
      <c r="AR215" s="61"/>
      <c r="AS215" s="61"/>
      <c r="AT215" s="61"/>
      <c r="AU215" s="61"/>
      <c r="AV215" s="61"/>
      <c r="AW215" s="61"/>
      <c r="AX215" s="61"/>
      <c r="AY215" s="2">
        <f t="shared" si="52"/>
        <v>0</v>
      </c>
      <c r="AZ215" s="61"/>
      <c r="BA215" s="61"/>
      <c r="BB215" s="61"/>
      <c r="BC215" s="61"/>
      <c r="BD215" s="2">
        <f t="shared" si="53"/>
        <v>0</v>
      </c>
      <c r="BE215" s="61"/>
      <c r="BF215" s="61"/>
      <c r="BG215" s="61"/>
      <c r="BH215" s="61"/>
      <c r="BI215" s="2">
        <f t="shared" si="54"/>
        <v>0</v>
      </c>
      <c r="BJ215" s="61"/>
      <c r="BK215" s="61"/>
      <c r="BL215" s="61"/>
      <c r="BM215" s="61"/>
      <c r="BN215" s="2">
        <f t="shared" si="55"/>
        <v>0</v>
      </c>
      <c r="BO215" s="61"/>
      <c r="BP215" s="61"/>
      <c r="BQ215" s="61"/>
      <c r="BR215" s="61"/>
      <c r="BS215" s="16"/>
    </row>
    <row r="216" spans="1:71" x14ac:dyDescent="0.25">
      <c r="A216" s="138"/>
      <c r="B216" s="131"/>
      <c r="C216" s="39"/>
      <c r="D216" s="39"/>
      <c r="E216" s="39"/>
      <c r="F216" s="39"/>
      <c r="G216" s="39"/>
      <c r="H216" s="39"/>
      <c r="I216" s="39"/>
      <c r="J216" s="39"/>
      <c r="K216" s="39"/>
      <c r="L216" s="39"/>
      <c r="M216" s="39"/>
      <c r="N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40"/>
      <c r="AD216" s="39"/>
      <c r="AE216" s="39"/>
      <c r="AF216" s="40"/>
      <c r="AG216" s="39"/>
      <c r="AH216" s="39"/>
      <c r="AI216" s="40"/>
      <c r="AJ216" s="140"/>
      <c r="AK216" s="9" t="s">
        <v>112</v>
      </c>
      <c r="AL216" s="9" t="s">
        <v>173</v>
      </c>
      <c r="AM216" s="9" t="s">
        <v>66</v>
      </c>
      <c r="AN216" s="9" t="s">
        <v>48</v>
      </c>
      <c r="AO216" s="2">
        <f t="shared" si="56"/>
        <v>0</v>
      </c>
      <c r="AP216" s="2">
        <f t="shared" si="45"/>
        <v>0</v>
      </c>
      <c r="AQ216" s="61"/>
      <c r="AR216" s="61"/>
      <c r="AS216" s="61"/>
      <c r="AT216" s="61"/>
      <c r="AU216" s="61"/>
      <c r="AV216" s="61"/>
      <c r="AW216" s="61"/>
      <c r="AX216" s="61"/>
      <c r="AY216" s="2">
        <f t="shared" si="52"/>
        <v>0</v>
      </c>
      <c r="AZ216" s="61"/>
      <c r="BA216" s="61"/>
      <c r="BB216" s="61"/>
      <c r="BC216" s="61"/>
      <c r="BD216" s="2">
        <f t="shared" si="53"/>
        <v>0</v>
      </c>
      <c r="BE216" s="61"/>
      <c r="BF216" s="61"/>
      <c r="BG216" s="61"/>
      <c r="BH216" s="61"/>
      <c r="BI216" s="2">
        <f t="shared" si="54"/>
        <v>0</v>
      </c>
      <c r="BJ216" s="61"/>
      <c r="BK216" s="61"/>
      <c r="BL216" s="61"/>
      <c r="BM216" s="61"/>
      <c r="BN216" s="2">
        <f t="shared" si="55"/>
        <v>0</v>
      </c>
      <c r="BO216" s="61"/>
      <c r="BP216" s="61"/>
      <c r="BQ216" s="61"/>
      <c r="BR216" s="61"/>
      <c r="BS216" s="16"/>
    </row>
    <row r="217" spans="1:71" x14ac:dyDescent="0.25">
      <c r="A217" s="138"/>
      <c r="B217" s="131"/>
      <c r="C217" s="39"/>
      <c r="D217" s="39"/>
      <c r="E217" s="39"/>
      <c r="F217" s="39"/>
      <c r="G217" s="39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40"/>
      <c r="AD217" s="39"/>
      <c r="AE217" s="39"/>
      <c r="AF217" s="40"/>
      <c r="AG217" s="39"/>
      <c r="AH217" s="39"/>
      <c r="AI217" s="40"/>
      <c r="AJ217" s="140"/>
      <c r="AK217" s="9" t="s">
        <v>112</v>
      </c>
      <c r="AL217" s="9" t="s">
        <v>173</v>
      </c>
      <c r="AM217" s="9" t="s">
        <v>69</v>
      </c>
      <c r="AN217" s="9" t="s">
        <v>48</v>
      </c>
      <c r="AO217" s="2">
        <f t="shared" si="56"/>
        <v>0</v>
      </c>
      <c r="AP217" s="2">
        <f t="shared" si="45"/>
        <v>0</v>
      </c>
      <c r="AQ217" s="61"/>
      <c r="AR217" s="61"/>
      <c r="AS217" s="61"/>
      <c r="AT217" s="61"/>
      <c r="AU217" s="61"/>
      <c r="AV217" s="61"/>
      <c r="AW217" s="61"/>
      <c r="AX217" s="61"/>
      <c r="AY217" s="2">
        <f t="shared" si="52"/>
        <v>0</v>
      </c>
      <c r="AZ217" s="61"/>
      <c r="BA217" s="61"/>
      <c r="BB217" s="61"/>
      <c r="BC217" s="61"/>
      <c r="BD217" s="2">
        <f t="shared" si="53"/>
        <v>0</v>
      </c>
      <c r="BE217" s="61"/>
      <c r="BF217" s="61"/>
      <c r="BG217" s="61"/>
      <c r="BH217" s="61"/>
      <c r="BI217" s="2">
        <f t="shared" si="54"/>
        <v>0</v>
      </c>
      <c r="BJ217" s="61"/>
      <c r="BK217" s="61"/>
      <c r="BL217" s="61"/>
      <c r="BM217" s="61"/>
      <c r="BN217" s="2">
        <f t="shared" si="55"/>
        <v>0</v>
      </c>
      <c r="BO217" s="61"/>
      <c r="BP217" s="61"/>
      <c r="BQ217" s="61"/>
      <c r="BR217" s="61"/>
      <c r="BS217" s="16"/>
    </row>
    <row r="218" spans="1:71" x14ac:dyDescent="0.25">
      <c r="A218" s="138"/>
      <c r="B218" s="131"/>
      <c r="C218" s="39"/>
      <c r="D218" s="39"/>
      <c r="E218" s="39"/>
      <c r="F218" s="39"/>
      <c r="G218" s="39"/>
      <c r="H218" s="39"/>
      <c r="I218" s="39"/>
      <c r="J218" s="39"/>
      <c r="K218" s="39"/>
      <c r="L218" s="39"/>
      <c r="M218" s="39"/>
      <c r="N218" s="39"/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39"/>
      <c r="AA218" s="39"/>
      <c r="AB218" s="39"/>
      <c r="AC218" s="40"/>
      <c r="AD218" s="39"/>
      <c r="AE218" s="39"/>
      <c r="AF218" s="40"/>
      <c r="AG218" s="39"/>
      <c r="AH218" s="39"/>
      <c r="AI218" s="40"/>
      <c r="AJ218" s="140"/>
      <c r="AK218" s="9" t="s">
        <v>106</v>
      </c>
      <c r="AL218" s="9" t="s">
        <v>134</v>
      </c>
      <c r="AM218" s="9" t="s">
        <v>53</v>
      </c>
      <c r="AN218" s="9" t="s">
        <v>54</v>
      </c>
      <c r="AO218" s="2">
        <f t="shared" si="56"/>
        <v>0</v>
      </c>
      <c r="AP218" s="2">
        <f t="shared" si="45"/>
        <v>0</v>
      </c>
      <c r="AQ218" s="61"/>
      <c r="AR218" s="61"/>
      <c r="AS218" s="61"/>
      <c r="AT218" s="61"/>
      <c r="AU218" s="61"/>
      <c r="AV218" s="61"/>
      <c r="AW218" s="61"/>
      <c r="AX218" s="61"/>
      <c r="AY218" s="2">
        <f t="shared" si="52"/>
        <v>0</v>
      </c>
      <c r="AZ218" s="61"/>
      <c r="BA218" s="61"/>
      <c r="BB218" s="61"/>
      <c r="BC218" s="61"/>
      <c r="BD218" s="2">
        <f t="shared" si="53"/>
        <v>0</v>
      </c>
      <c r="BE218" s="61"/>
      <c r="BF218" s="61"/>
      <c r="BG218" s="61"/>
      <c r="BH218" s="61"/>
      <c r="BI218" s="2">
        <f t="shared" si="54"/>
        <v>0</v>
      </c>
      <c r="BJ218" s="61"/>
      <c r="BK218" s="61"/>
      <c r="BL218" s="61"/>
      <c r="BM218" s="61"/>
      <c r="BN218" s="2">
        <f t="shared" si="55"/>
        <v>0</v>
      </c>
      <c r="BO218" s="61"/>
      <c r="BP218" s="61"/>
      <c r="BQ218" s="61"/>
      <c r="BR218" s="61"/>
      <c r="BS218" s="16"/>
    </row>
    <row r="219" spans="1:71" x14ac:dyDescent="0.25">
      <c r="A219" s="138"/>
      <c r="B219" s="131"/>
      <c r="C219" s="39"/>
      <c r="D219" s="39"/>
      <c r="E219" s="39"/>
      <c r="F219" s="39"/>
      <c r="G219" s="39"/>
      <c r="H219" s="39"/>
      <c r="I219" s="39"/>
      <c r="J219" s="39"/>
      <c r="K219" s="39"/>
      <c r="L219" s="39"/>
      <c r="M219" s="39"/>
      <c r="N219" s="39"/>
      <c r="O219" s="39"/>
      <c r="P219" s="39"/>
      <c r="Q219" s="39"/>
      <c r="R219" s="39"/>
      <c r="S219" s="39"/>
      <c r="T219" s="39"/>
      <c r="U219" s="39"/>
      <c r="V219" s="39"/>
      <c r="W219" s="39"/>
      <c r="X219" s="39"/>
      <c r="Y219" s="39"/>
      <c r="Z219" s="39"/>
      <c r="AA219" s="39"/>
      <c r="AB219" s="39"/>
      <c r="AC219" s="40"/>
      <c r="AD219" s="39"/>
      <c r="AE219" s="39"/>
      <c r="AF219" s="40"/>
      <c r="AG219" s="39"/>
      <c r="AH219" s="39"/>
      <c r="AI219" s="40"/>
      <c r="AJ219" s="140"/>
      <c r="AK219" s="9" t="s">
        <v>106</v>
      </c>
      <c r="AL219" s="9" t="s">
        <v>134</v>
      </c>
      <c r="AM219" s="9" t="s">
        <v>53</v>
      </c>
      <c r="AN219" s="9" t="s">
        <v>55</v>
      </c>
      <c r="AO219" s="2">
        <f t="shared" si="56"/>
        <v>0</v>
      </c>
      <c r="AP219" s="2">
        <f t="shared" si="45"/>
        <v>0</v>
      </c>
      <c r="AQ219" s="61"/>
      <c r="AR219" s="61"/>
      <c r="AS219" s="61"/>
      <c r="AT219" s="61"/>
      <c r="AU219" s="61"/>
      <c r="AV219" s="61"/>
      <c r="AW219" s="61"/>
      <c r="AX219" s="61"/>
      <c r="AY219" s="2">
        <f t="shared" si="52"/>
        <v>0</v>
      </c>
      <c r="AZ219" s="61"/>
      <c r="BA219" s="61"/>
      <c r="BB219" s="61"/>
      <c r="BC219" s="61"/>
      <c r="BD219" s="2">
        <f t="shared" si="53"/>
        <v>0</v>
      </c>
      <c r="BE219" s="61"/>
      <c r="BF219" s="61"/>
      <c r="BG219" s="61"/>
      <c r="BH219" s="61"/>
      <c r="BI219" s="2">
        <f t="shared" si="54"/>
        <v>0</v>
      </c>
      <c r="BJ219" s="61"/>
      <c r="BK219" s="61"/>
      <c r="BL219" s="61"/>
      <c r="BM219" s="61"/>
      <c r="BN219" s="2">
        <f t="shared" si="55"/>
        <v>0</v>
      </c>
      <c r="BO219" s="61"/>
      <c r="BP219" s="61"/>
      <c r="BQ219" s="61"/>
      <c r="BR219" s="61"/>
      <c r="BS219" s="16"/>
    </row>
    <row r="220" spans="1:71" x14ac:dyDescent="0.25">
      <c r="A220" s="138"/>
      <c r="B220" s="131"/>
      <c r="C220" s="39"/>
      <c r="D220" s="39"/>
      <c r="E220" s="39"/>
      <c r="F220" s="39"/>
      <c r="G220" s="39"/>
      <c r="H220" s="39"/>
      <c r="I220" s="39"/>
      <c r="J220" s="39"/>
      <c r="K220" s="39"/>
      <c r="L220" s="39"/>
      <c r="M220" s="39"/>
      <c r="N220" s="39"/>
      <c r="O220" s="39"/>
      <c r="P220" s="39"/>
      <c r="Q220" s="39"/>
      <c r="R220" s="39"/>
      <c r="S220" s="39"/>
      <c r="T220" s="39"/>
      <c r="U220" s="39"/>
      <c r="V220" s="39"/>
      <c r="W220" s="39"/>
      <c r="X220" s="39"/>
      <c r="Y220" s="39"/>
      <c r="Z220" s="39"/>
      <c r="AA220" s="39"/>
      <c r="AB220" s="39"/>
      <c r="AC220" s="40"/>
      <c r="AD220" s="39"/>
      <c r="AE220" s="39"/>
      <c r="AF220" s="40"/>
      <c r="AG220" s="39"/>
      <c r="AH220" s="39"/>
      <c r="AI220" s="40"/>
      <c r="AJ220" s="140"/>
      <c r="AK220" s="9" t="s">
        <v>106</v>
      </c>
      <c r="AL220" s="9" t="s">
        <v>276</v>
      </c>
      <c r="AM220" s="9" t="s">
        <v>277</v>
      </c>
      <c r="AN220" s="9" t="s">
        <v>55</v>
      </c>
      <c r="AO220" s="2">
        <f t="shared" si="56"/>
        <v>0</v>
      </c>
      <c r="AP220" s="2">
        <f t="shared" si="45"/>
        <v>0</v>
      </c>
      <c r="AQ220" s="61"/>
      <c r="AR220" s="61"/>
      <c r="AS220" s="61"/>
      <c r="AT220" s="61"/>
      <c r="AU220" s="61"/>
      <c r="AV220" s="61"/>
      <c r="AW220" s="61"/>
      <c r="AX220" s="61"/>
      <c r="AY220" s="2">
        <f t="shared" si="52"/>
        <v>0</v>
      </c>
      <c r="AZ220" s="61"/>
      <c r="BA220" s="61"/>
      <c r="BB220" s="61"/>
      <c r="BC220" s="61"/>
      <c r="BD220" s="2">
        <f t="shared" si="53"/>
        <v>0</v>
      </c>
      <c r="BE220" s="61"/>
      <c r="BF220" s="61"/>
      <c r="BG220" s="61"/>
      <c r="BH220" s="61"/>
      <c r="BI220" s="2">
        <f t="shared" si="54"/>
        <v>0</v>
      </c>
      <c r="BJ220" s="61"/>
      <c r="BK220" s="61"/>
      <c r="BL220" s="61"/>
      <c r="BM220" s="61"/>
      <c r="BN220" s="2">
        <f t="shared" si="55"/>
        <v>0</v>
      </c>
      <c r="BO220" s="61"/>
      <c r="BP220" s="61"/>
      <c r="BQ220" s="61"/>
      <c r="BR220" s="61"/>
      <c r="BS220" s="16"/>
    </row>
    <row r="221" spans="1:71" ht="33.950000000000003" customHeight="1" x14ac:dyDescent="0.25">
      <c r="A221" s="138"/>
      <c r="B221" s="131"/>
      <c r="C221" s="39"/>
      <c r="D221" s="39"/>
      <c r="E221" s="39"/>
      <c r="F221" s="39"/>
      <c r="G221" s="39"/>
      <c r="H221" s="39"/>
      <c r="I221" s="39"/>
      <c r="J221" s="39"/>
      <c r="K221" s="39"/>
      <c r="L221" s="39"/>
      <c r="M221" s="39"/>
      <c r="N221" s="39"/>
      <c r="O221" s="39"/>
      <c r="P221" s="39"/>
      <c r="Q221" s="39"/>
      <c r="R221" s="39"/>
      <c r="S221" s="39"/>
      <c r="T221" s="39"/>
      <c r="U221" s="39"/>
      <c r="V221" s="39"/>
      <c r="W221" s="39"/>
      <c r="X221" s="39"/>
      <c r="Y221" s="39"/>
      <c r="Z221" s="39"/>
      <c r="AA221" s="39"/>
      <c r="AB221" s="39"/>
      <c r="AC221" s="40"/>
      <c r="AD221" s="39"/>
      <c r="AE221" s="39"/>
      <c r="AF221" s="40"/>
      <c r="AG221" s="39"/>
      <c r="AH221" s="39"/>
      <c r="AI221" s="40"/>
      <c r="AJ221" s="140"/>
      <c r="AK221" s="9" t="s">
        <v>106</v>
      </c>
      <c r="AL221" s="9" t="s">
        <v>278</v>
      </c>
      <c r="AM221" s="9" t="s">
        <v>277</v>
      </c>
      <c r="AN221" s="9" t="s">
        <v>55</v>
      </c>
      <c r="AO221" s="2">
        <f t="shared" si="56"/>
        <v>0</v>
      </c>
      <c r="AP221" s="2">
        <f t="shared" si="45"/>
        <v>0</v>
      </c>
      <c r="AQ221" s="61"/>
      <c r="AR221" s="61"/>
      <c r="AS221" s="61"/>
      <c r="AT221" s="61"/>
      <c r="AU221" s="61"/>
      <c r="AV221" s="61"/>
      <c r="AW221" s="61"/>
      <c r="AX221" s="61"/>
      <c r="AY221" s="2">
        <f t="shared" si="52"/>
        <v>0</v>
      </c>
      <c r="AZ221" s="61"/>
      <c r="BA221" s="61"/>
      <c r="BB221" s="61"/>
      <c r="BC221" s="61"/>
      <c r="BD221" s="2">
        <f t="shared" si="53"/>
        <v>0</v>
      </c>
      <c r="BE221" s="61"/>
      <c r="BF221" s="61"/>
      <c r="BG221" s="61"/>
      <c r="BH221" s="61"/>
      <c r="BI221" s="2">
        <f t="shared" si="54"/>
        <v>0</v>
      </c>
      <c r="BJ221" s="61"/>
      <c r="BK221" s="61"/>
      <c r="BL221" s="61"/>
      <c r="BM221" s="61"/>
      <c r="BN221" s="2">
        <f t="shared" si="55"/>
        <v>0</v>
      </c>
      <c r="BO221" s="61"/>
      <c r="BP221" s="61"/>
      <c r="BQ221" s="61"/>
      <c r="BR221" s="61"/>
      <c r="BS221" s="16"/>
    </row>
    <row r="222" spans="1:71" x14ac:dyDescent="0.25">
      <c r="A222" s="138"/>
      <c r="B222" s="131"/>
      <c r="C222" s="39"/>
      <c r="D222" s="39"/>
      <c r="E222" s="39"/>
      <c r="F222" s="39"/>
      <c r="G222" s="39"/>
      <c r="H222" s="39"/>
      <c r="I222" s="39"/>
      <c r="J222" s="39"/>
      <c r="K222" s="39"/>
      <c r="L222" s="39"/>
      <c r="M222" s="39"/>
      <c r="N222" s="39"/>
      <c r="O222" s="39"/>
      <c r="P222" s="39"/>
      <c r="Q222" s="39"/>
      <c r="R222" s="39"/>
      <c r="S222" s="39"/>
      <c r="T222" s="39"/>
      <c r="U222" s="39"/>
      <c r="V222" s="39"/>
      <c r="W222" s="39"/>
      <c r="X222" s="39"/>
      <c r="Y222" s="39"/>
      <c r="Z222" s="39"/>
      <c r="AA222" s="39"/>
      <c r="AB222" s="39"/>
      <c r="AC222" s="40"/>
      <c r="AD222" s="39"/>
      <c r="AE222" s="39"/>
      <c r="AF222" s="40"/>
      <c r="AG222" s="39"/>
      <c r="AH222" s="39"/>
      <c r="AI222" s="40"/>
      <c r="AJ222" s="140"/>
      <c r="AK222" s="9" t="s">
        <v>106</v>
      </c>
      <c r="AL222" s="9" t="s">
        <v>279</v>
      </c>
      <c r="AM222" s="9" t="s">
        <v>277</v>
      </c>
      <c r="AN222" s="9" t="s">
        <v>55</v>
      </c>
      <c r="AO222" s="2">
        <f t="shared" si="56"/>
        <v>0</v>
      </c>
      <c r="AP222" s="2">
        <f t="shared" si="45"/>
        <v>0</v>
      </c>
      <c r="AQ222" s="61"/>
      <c r="AR222" s="61"/>
      <c r="AS222" s="61"/>
      <c r="AT222" s="61"/>
      <c r="AU222" s="61"/>
      <c r="AV222" s="61"/>
      <c r="AW222" s="61"/>
      <c r="AX222" s="61"/>
      <c r="AY222" s="2">
        <f t="shared" si="52"/>
        <v>0</v>
      </c>
      <c r="AZ222" s="61"/>
      <c r="BA222" s="61"/>
      <c r="BB222" s="61"/>
      <c r="BC222" s="61"/>
      <c r="BD222" s="2">
        <f t="shared" si="53"/>
        <v>0</v>
      </c>
      <c r="BE222" s="61"/>
      <c r="BF222" s="61"/>
      <c r="BG222" s="61"/>
      <c r="BH222" s="61"/>
      <c r="BI222" s="2">
        <f t="shared" si="54"/>
        <v>0</v>
      </c>
      <c r="BJ222" s="61"/>
      <c r="BK222" s="61"/>
      <c r="BL222" s="61"/>
      <c r="BM222" s="61"/>
      <c r="BN222" s="2">
        <f t="shared" si="55"/>
        <v>0</v>
      </c>
      <c r="BO222" s="61"/>
      <c r="BP222" s="61"/>
      <c r="BQ222" s="61"/>
      <c r="BR222" s="61"/>
      <c r="BS222" s="16"/>
    </row>
    <row r="223" spans="1:71" ht="33.75" x14ac:dyDescent="0.25">
      <c r="A223" s="138" t="s">
        <v>280</v>
      </c>
      <c r="B223" s="131" t="s">
        <v>281</v>
      </c>
      <c r="C223" s="39" t="s">
        <v>41</v>
      </c>
      <c r="D223" s="39" t="s">
        <v>137</v>
      </c>
      <c r="E223" s="39" t="s">
        <v>42</v>
      </c>
      <c r="F223" s="39"/>
      <c r="G223" s="39"/>
      <c r="H223" s="39"/>
      <c r="I223" s="39"/>
      <c r="J223" s="39"/>
      <c r="K223" s="39"/>
      <c r="L223" s="39"/>
      <c r="M223" s="39"/>
      <c r="N223" s="39"/>
      <c r="O223" s="39"/>
      <c r="P223" s="39"/>
      <c r="Q223" s="39"/>
      <c r="R223" s="39"/>
      <c r="S223" s="39"/>
      <c r="T223" s="39"/>
      <c r="U223" s="39"/>
      <c r="V223" s="39"/>
      <c r="W223" s="39"/>
      <c r="X223" s="39"/>
      <c r="Y223" s="39"/>
      <c r="Z223" s="39"/>
      <c r="AA223" s="39"/>
      <c r="AB223" s="39"/>
      <c r="AC223" s="40"/>
      <c r="AD223" s="39"/>
      <c r="AE223" s="39"/>
      <c r="AF223" s="40"/>
      <c r="AG223" s="41"/>
      <c r="AH223" s="41"/>
      <c r="AI223" s="42"/>
      <c r="AJ223" s="140" t="s">
        <v>51</v>
      </c>
      <c r="AK223" s="9" t="s">
        <v>57</v>
      </c>
      <c r="AL223" s="9" t="s">
        <v>282</v>
      </c>
      <c r="AM223" s="9" t="s">
        <v>277</v>
      </c>
      <c r="AN223" s="9" t="s">
        <v>55</v>
      </c>
      <c r="AO223" s="2">
        <f t="shared" si="56"/>
        <v>0</v>
      </c>
      <c r="AP223" s="2">
        <f t="shared" si="45"/>
        <v>0</v>
      </c>
      <c r="AQ223" s="61"/>
      <c r="AR223" s="61"/>
      <c r="AS223" s="61"/>
      <c r="AT223" s="61"/>
      <c r="AU223" s="61"/>
      <c r="AV223" s="61"/>
      <c r="AW223" s="61"/>
      <c r="AX223" s="61"/>
      <c r="AY223" s="2">
        <f t="shared" si="52"/>
        <v>0</v>
      </c>
      <c r="AZ223" s="61"/>
      <c r="BA223" s="61"/>
      <c r="BB223" s="61"/>
      <c r="BC223" s="61"/>
      <c r="BD223" s="2">
        <f t="shared" si="53"/>
        <v>0</v>
      </c>
      <c r="BE223" s="61"/>
      <c r="BF223" s="61"/>
      <c r="BG223" s="61"/>
      <c r="BH223" s="61"/>
      <c r="BI223" s="2">
        <f t="shared" si="54"/>
        <v>0</v>
      </c>
      <c r="BJ223" s="61"/>
      <c r="BK223" s="61"/>
      <c r="BL223" s="61"/>
      <c r="BM223" s="61"/>
      <c r="BN223" s="2">
        <f t="shared" si="55"/>
        <v>0</v>
      </c>
      <c r="BO223" s="61"/>
      <c r="BP223" s="61"/>
      <c r="BQ223" s="61"/>
      <c r="BR223" s="61"/>
      <c r="BS223" s="16"/>
    </row>
    <row r="224" spans="1:71" x14ac:dyDescent="0.25">
      <c r="A224" s="138"/>
      <c r="B224" s="131"/>
      <c r="C224" s="39"/>
      <c r="D224" s="39"/>
      <c r="E224" s="39"/>
      <c r="F224" s="39"/>
      <c r="G224" s="39"/>
      <c r="H224" s="39"/>
      <c r="I224" s="39"/>
      <c r="J224" s="39"/>
      <c r="K224" s="39"/>
      <c r="L224" s="39"/>
      <c r="M224" s="39"/>
      <c r="N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  <c r="AA224" s="39"/>
      <c r="AB224" s="39"/>
      <c r="AC224" s="40"/>
      <c r="AD224" s="39"/>
      <c r="AE224" s="39"/>
      <c r="AF224" s="40"/>
      <c r="AG224" s="39"/>
      <c r="AH224" s="39"/>
      <c r="AI224" s="40"/>
      <c r="AJ224" s="140"/>
      <c r="AK224" s="9" t="s">
        <v>57</v>
      </c>
      <c r="AL224" s="9" t="s">
        <v>283</v>
      </c>
      <c r="AM224" s="9" t="s">
        <v>53</v>
      </c>
      <c r="AN224" s="9" t="s">
        <v>54</v>
      </c>
      <c r="AO224" s="2">
        <f t="shared" si="56"/>
        <v>0</v>
      </c>
      <c r="AP224" s="2">
        <f t="shared" si="45"/>
        <v>0</v>
      </c>
      <c r="AQ224" s="61"/>
      <c r="AR224" s="61"/>
      <c r="AS224" s="61"/>
      <c r="AT224" s="61"/>
      <c r="AU224" s="61"/>
      <c r="AV224" s="61"/>
      <c r="AW224" s="61"/>
      <c r="AX224" s="61"/>
      <c r="AY224" s="2">
        <f t="shared" si="52"/>
        <v>0</v>
      </c>
      <c r="AZ224" s="61"/>
      <c r="BA224" s="61"/>
      <c r="BB224" s="61"/>
      <c r="BC224" s="61"/>
      <c r="BD224" s="2">
        <f t="shared" si="53"/>
        <v>0</v>
      </c>
      <c r="BE224" s="61"/>
      <c r="BF224" s="61"/>
      <c r="BG224" s="61"/>
      <c r="BH224" s="61"/>
      <c r="BI224" s="2">
        <f t="shared" si="54"/>
        <v>0</v>
      </c>
      <c r="BJ224" s="61"/>
      <c r="BK224" s="61"/>
      <c r="BL224" s="61"/>
      <c r="BM224" s="61"/>
      <c r="BN224" s="2">
        <f t="shared" si="55"/>
        <v>0</v>
      </c>
      <c r="BO224" s="61"/>
      <c r="BP224" s="61"/>
      <c r="BQ224" s="61"/>
      <c r="BR224" s="61"/>
      <c r="BS224" s="16"/>
    </row>
    <row r="225" spans="1:71" x14ac:dyDescent="0.25">
      <c r="A225" s="138"/>
      <c r="B225" s="131"/>
      <c r="C225" s="39"/>
      <c r="D225" s="39"/>
      <c r="E225" s="39"/>
      <c r="F225" s="39"/>
      <c r="G225" s="39"/>
      <c r="H225" s="39"/>
      <c r="I225" s="39"/>
      <c r="J225" s="39"/>
      <c r="K225" s="39"/>
      <c r="L225" s="39"/>
      <c r="M225" s="39"/>
      <c r="N225" s="39"/>
      <c r="O225" s="39"/>
      <c r="P225" s="39"/>
      <c r="Q225" s="39"/>
      <c r="R225" s="39"/>
      <c r="S225" s="39"/>
      <c r="T225" s="39"/>
      <c r="U225" s="39"/>
      <c r="V225" s="39"/>
      <c r="W225" s="39"/>
      <c r="X225" s="39"/>
      <c r="Y225" s="39"/>
      <c r="Z225" s="39"/>
      <c r="AA225" s="39"/>
      <c r="AB225" s="39"/>
      <c r="AC225" s="40"/>
      <c r="AD225" s="39"/>
      <c r="AE225" s="39"/>
      <c r="AF225" s="40"/>
      <c r="AG225" s="39"/>
      <c r="AH225" s="39"/>
      <c r="AI225" s="40"/>
      <c r="AJ225" s="140"/>
      <c r="AK225" s="9" t="s">
        <v>57</v>
      </c>
      <c r="AL225" s="9" t="s">
        <v>139</v>
      </c>
      <c r="AM225" s="9" t="s">
        <v>53</v>
      </c>
      <c r="AN225" s="9" t="s">
        <v>54</v>
      </c>
      <c r="AO225" s="2">
        <f t="shared" si="56"/>
        <v>0</v>
      </c>
      <c r="AP225" s="2">
        <f t="shared" si="45"/>
        <v>0</v>
      </c>
      <c r="AQ225" s="61"/>
      <c r="AR225" s="61"/>
      <c r="AS225" s="61"/>
      <c r="AT225" s="61"/>
      <c r="AU225" s="61"/>
      <c r="AV225" s="61"/>
      <c r="AW225" s="61"/>
      <c r="AX225" s="61"/>
      <c r="AY225" s="2">
        <f t="shared" si="52"/>
        <v>0</v>
      </c>
      <c r="AZ225" s="61"/>
      <c r="BA225" s="61"/>
      <c r="BB225" s="61"/>
      <c r="BC225" s="61"/>
      <c r="BD225" s="2">
        <f t="shared" si="53"/>
        <v>0</v>
      </c>
      <c r="BE225" s="61"/>
      <c r="BF225" s="61"/>
      <c r="BG225" s="61"/>
      <c r="BH225" s="61"/>
      <c r="BI225" s="2">
        <f t="shared" si="54"/>
        <v>0</v>
      </c>
      <c r="BJ225" s="61"/>
      <c r="BK225" s="61"/>
      <c r="BL225" s="61"/>
      <c r="BM225" s="61"/>
      <c r="BN225" s="2">
        <f t="shared" si="55"/>
        <v>0</v>
      </c>
      <c r="BO225" s="61"/>
      <c r="BP225" s="61"/>
      <c r="BQ225" s="61"/>
      <c r="BR225" s="61"/>
      <c r="BS225" s="16"/>
    </row>
    <row r="226" spans="1:71" x14ac:dyDescent="0.25">
      <c r="A226" s="138"/>
      <c r="B226" s="131"/>
      <c r="C226" s="39"/>
      <c r="D226" s="39"/>
      <c r="E226" s="39"/>
      <c r="F226" s="39"/>
      <c r="G226" s="39"/>
      <c r="H226" s="39"/>
      <c r="I226" s="39"/>
      <c r="J226" s="39"/>
      <c r="K226" s="39"/>
      <c r="L226" s="39"/>
      <c r="M226" s="39"/>
      <c r="N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  <c r="AC226" s="40"/>
      <c r="AD226" s="39"/>
      <c r="AE226" s="39"/>
      <c r="AF226" s="40"/>
      <c r="AG226" s="39"/>
      <c r="AH226" s="39"/>
      <c r="AI226" s="40"/>
      <c r="AJ226" s="140"/>
      <c r="AK226" s="9" t="s">
        <v>57</v>
      </c>
      <c r="AL226" s="9" t="s">
        <v>139</v>
      </c>
      <c r="AM226" s="9" t="s">
        <v>53</v>
      </c>
      <c r="AN226" s="9" t="s">
        <v>55</v>
      </c>
      <c r="AO226" s="2">
        <f t="shared" si="56"/>
        <v>0</v>
      </c>
      <c r="AP226" s="2">
        <f t="shared" si="45"/>
        <v>0</v>
      </c>
      <c r="AQ226" s="61"/>
      <c r="AR226" s="61"/>
      <c r="AS226" s="61"/>
      <c r="AT226" s="61"/>
      <c r="AU226" s="61"/>
      <c r="AV226" s="61"/>
      <c r="AW226" s="61"/>
      <c r="AX226" s="61"/>
      <c r="AY226" s="2">
        <f t="shared" si="52"/>
        <v>0</v>
      </c>
      <c r="AZ226" s="61"/>
      <c r="BA226" s="61"/>
      <c r="BB226" s="61"/>
      <c r="BC226" s="61"/>
      <c r="BD226" s="2">
        <f t="shared" si="53"/>
        <v>0</v>
      </c>
      <c r="BE226" s="61"/>
      <c r="BF226" s="61"/>
      <c r="BG226" s="61"/>
      <c r="BH226" s="61"/>
      <c r="BI226" s="2">
        <f t="shared" si="54"/>
        <v>0</v>
      </c>
      <c r="BJ226" s="61"/>
      <c r="BK226" s="61"/>
      <c r="BL226" s="61"/>
      <c r="BM226" s="61"/>
      <c r="BN226" s="2">
        <f t="shared" si="55"/>
        <v>0</v>
      </c>
      <c r="BO226" s="61"/>
      <c r="BP226" s="61"/>
      <c r="BQ226" s="61"/>
      <c r="BR226" s="61"/>
      <c r="BS226" s="16"/>
    </row>
    <row r="227" spans="1:71" x14ac:dyDescent="0.25">
      <c r="A227" s="138"/>
      <c r="B227" s="131"/>
      <c r="C227" s="39"/>
      <c r="D227" s="39"/>
      <c r="E227" s="39"/>
      <c r="F227" s="39"/>
      <c r="G227" s="39"/>
      <c r="H227" s="39"/>
      <c r="I227" s="39"/>
      <c r="J227" s="39"/>
      <c r="K227" s="39"/>
      <c r="L227" s="39"/>
      <c r="M227" s="39"/>
      <c r="N227" s="39"/>
      <c r="O227" s="39"/>
      <c r="P227" s="39"/>
      <c r="Q227" s="39"/>
      <c r="R227" s="39"/>
      <c r="S227" s="39"/>
      <c r="T227" s="39"/>
      <c r="U227" s="39"/>
      <c r="V227" s="39"/>
      <c r="W227" s="39"/>
      <c r="X227" s="39"/>
      <c r="Y227" s="39"/>
      <c r="Z227" s="39"/>
      <c r="AA227" s="39"/>
      <c r="AB227" s="39"/>
      <c r="AC227" s="40"/>
      <c r="AD227" s="39"/>
      <c r="AE227" s="39"/>
      <c r="AF227" s="40"/>
      <c r="AG227" s="39"/>
      <c r="AH227" s="39"/>
      <c r="AI227" s="40"/>
      <c r="AJ227" s="140"/>
      <c r="AK227" s="9" t="s">
        <v>57</v>
      </c>
      <c r="AL227" s="9" t="s">
        <v>284</v>
      </c>
      <c r="AM227" s="9" t="s">
        <v>277</v>
      </c>
      <c r="AN227" s="9" t="s">
        <v>55</v>
      </c>
      <c r="AO227" s="2">
        <f t="shared" si="56"/>
        <v>0</v>
      </c>
      <c r="AP227" s="2">
        <f t="shared" si="45"/>
        <v>0</v>
      </c>
      <c r="AQ227" s="61"/>
      <c r="AR227" s="61"/>
      <c r="AS227" s="61"/>
      <c r="AT227" s="61"/>
      <c r="AU227" s="61"/>
      <c r="AV227" s="61"/>
      <c r="AW227" s="61"/>
      <c r="AX227" s="61"/>
      <c r="AY227" s="2">
        <f t="shared" si="52"/>
        <v>0</v>
      </c>
      <c r="AZ227" s="61"/>
      <c r="BA227" s="61"/>
      <c r="BB227" s="61"/>
      <c r="BC227" s="61"/>
      <c r="BD227" s="2">
        <f t="shared" si="53"/>
        <v>0</v>
      </c>
      <c r="BE227" s="61"/>
      <c r="BF227" s="61"/>
      <c r="BG227" s="61"/>
      <c r="BH227" s="61"/>
      <c r="BI227" s="2">
        <f t="shared" si="54"/>
        <v>0</v>
      </c>
      <c r="BJ227" s="61"/>
      <c r="BK227" s="61"/>
      <c r="BL227" s="61"/>
      <c r="BM227" s="61"/>
      <c r="BN227" s="2">
        <f t="shared" si="55"/>
        <v>0</v>
      </c>
      <c r="BO227" s="61"/>
      <c r="BP227" s="61"/>
      <c r="BQ227" s="61"/>
      <c r="BR227" s="61"/>
      <c r="BS227" s="16"/>
    </row>
    <row r="228" spans="1:71" x14ac:dyDescent="0.25">
      <c r="A228" s="138"/>
      <c r="B228" s="131"/>
      <c r="C228" s="39"/>
      <c r="D228" s="39"/>
      <c r="E228" s="39"/>
      <c r="F228" s="39"/>
      <c r="G228" s="39"/>
      <c r="H228" s="39"/>
      <c r="I228" s="39"/>
      <c r="J228" s="39"/>
      <c r="K228" s="39"/>
      <c r="L228" s="39"/>
      <c r="M228" s="39"/>
      <c r="N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39"/>
      <c r="AA228" s="39"/>
      <c r="AB228" s="39"/>
      <c r="AC228" s="40"/>
      <c r="AD228" s="39"/>
      <c r="AE228" s="39"/>
      <c r="AF228" s="40"/>
      <c r="AG228" s="39"/>
      <c r="AH228" s="39"/>
      <c r="AI228" s="40"/>
      <c r="AJ228" s="140"/>
      <c r="AK228" s="9" t="s">
        <v>57</v>
      </c>
      <c r="AL228" s="9" t="s">
        <v>285</v>
      </c>
      <c r="AM228" s="9" t="s">
        <v>53</v>
      </c>
      <c r="AN228" s="9" t="s">
        <v>54</v>
      </c>
      <c r="AO228" s="2">
        <f t="shared" si="56"/>
        <v>0</v>
      </c>
      <c r="AP228" s="2">
        <f t="shared" si="45"/>
        <v>0</v>
      </c>
      <c r="AQ228" s="61"/>
      <c r="AR228" s="61"/>
      <c r="AS228" s="61"/>
      <c r="AT228" s="61"/>
      <c r="AU228" s="61"/>
      <c r="AV228" s="61"/>
      <c r="AW228" s="61"/>
      <c r="AX228" s="61"/>
      <c r="AY228" s="2">
        <f t="shared" si="52"/>
        <v>0</v>
      </c>
      <c r="AZ228" s="61"/>
      <c r="BA228" s="61"/>
      <c r="BB228" s="61"/>
      <c r="BC228" s="61"/>
      <c r="BD228" s="2">
        <f t="shared" si="53"/>
        <v>0</v>
      </c>
      <c r="BE228" s="61"/>
      <c r="BF228" s="61"/>
      <c r="BG228" s="61"/>
      <c r="BH228" s="61"/>
      <c r="BI228" s="2">
        <f t="shared" si="54"/>
        <v>0</v>
      </c>
      <c r="BJ228" s="61"/>
      <c r="BK228" s="61"/>
      <c r="BL228" s="61"/>
      <c r="BM228" s="61"/>
      <c r="BN228" s="2">
        <f t="shared" si="55"/>
        <v>0</v>
      </c>
      <c r="BO228" s="61"/>
      <c r="BP228" s="61"/>
      <c r="BQ228" s="61"/>
      <c r="BR228" s="61"/>
      <c r="BS228" s="16"/>
    </row>
    <row r="229" spans="1:71" ht="33.950000000000003" customHeight="1" x14ac:dyDescent="0.25">
      <c r="A229" s="138"/>
      <c r="B229" s="131"/>
      <c r="C229" s="39"/>
      <c r="D229" s="39"/>
      <c r="E229" s="39"/>
      <c r="F229" s="39"/>
      <c r="G229" s="39"/>
      <c r="H229" s="39"/>
      <c r="I229" s="39"/>
      <c r="J229" s="39"/>
      <c r="K229" s="39"/>
      <c r="L229" s="39"/>
      <c r="M229" s="39"/>
      <c r="N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  <c r="AA229" s="39"/>
      <c r="AB229" s="39"/>
      <c r="AC229" s="40"/>
      <c r="AD229" s="39"/>
      <c r="AE229" s="39"/>
      <c r="AF229" s="40"/>
      <c r="AG229" s="39"/>
      <c r="AH229" s="39"/>
      <c r="AI229" s="40"/>
      <c r="AJ229" s="140"/>
      <c r="AK229" s="9" t="s">
        <v>56</v>
      </c>
      <c r="AL229" s="9" t="s">
        <v>286</v>
      </c>
      <c r="AM229" s="9" t="s">
        <v>53</v>
      </c>
      <c r="AN229" s="9" t="s">
        <v>55</v>
      </c>
      <c r="AO229" s="2">
        <f t="shared" si="56"/>
        <v>0</v>
      </c>
      <c r="AP229" s="2">
        <f t="shared" si="45"/>
        <v>0</v>
      </c>
      <c r="AQ229" s="61"/>
      <c r="AR229" s="61"/>
      <c r="AS229" s="61"/>
      <c r="AT229" s="61"/>
      <c r="AU229" s="61"/>
      <c r="AV229" s="61"/>
      <c r="AW229" s="61"/>
      <c r="AX229" s="61"/>
      <c r="AY229" s="2">
        <f t="shared" si="52"/>
        <v>0</v>
      </c>
      <c r="AZ229" s="61"/>
      <c r="BA229" s="61"/>
      <c r="BB229" s="61"/>
      <c r="BC229" s="61"/>
      <c r="BD229" s="2">
        <f t="shared" si="53"/>
        <v>0</v>
      </c>
      <c r="BE229" s="61"/>
      <c r="BF229" s="61"/>
      <c r="BG229" s="61"/>
      <c r="BH229" s="61"/>
      <c r="BI229" s="2">
        <f t="shared" si="54"/>
        <v>0</v>
      </c>
      <c r="BJ229" s="61"/>
      <c r="BK229" s="61"/>
      <c r="BL229" s="61"/>
      <c r="BM229" s="61"/>
      <c r="BN229" s="2">
        <f t="shared" si="55"/>
        <v>0</v>
      </c>
      <c r="BO229" s="61"/>
      <c r="BP229" s="61"/>
      <c r="BQ229" s="61"/>
      <c r="BR229" s="61"/>
      <c r="BS229" s="16"/>
    </row>
    <row r="230" spans="1:71" x14ac:dyDescent="0.25">
      <c r="A230" s="138"/>
      <c r="B230" s="131"/>
      <c r="C230" s="39"/>
      <c r="D230" s="39"/>
      <c r="E230" s="39"/>
      <c r="F230" s="39"/>
      <c r="G230" s="39"/>
      <c r="H230" s="39"/>
      <c r="I230" s="39"/>
      <c r="J230" s="39"/>
      <c r="K230" s="39"/>
      <c r="L230" s="39"/>
      <c r="M230" s="39"/>
      <c r="N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40"/>
      <c r="AD230" s="39"/>
      <c r="AE230" s="39"/>
      <c r="AF230" s="40"/>
      <c r="AG230" s="39"/>
      <c r="AH230" s="39"/>
      <c r="AI230" s="40"/>
      <c r="AJ230" s="140"/>
      <c r="AK230" s="9" t="s">
        <v>56</v>
      </c>
      <c r="AL230" s="9" t="s">
        <v>176</v>
      </c>
      <c r="AM230" s="9" t="s">
        <v>53</v>
      </c>
      <c r="AN230" s="9" t="s">
        <v>54</v>
      </c>
      <c r="AO230" s="2">
        <f t="shared" si="56"/>
        <v>0</v>
      </c>
      <c r="AP230" s="2">
        <f t="shared" si="45"/>
        <v>0</v>
      </c>
      <c r="AQ230" s="61"/>
      <c r="AR230" s="61"/>
      <c r="AS230" s="61"/>
      <c r="AT230" s="61"/>
      <c r="AU230" s="61"/>
      <c r="AV230" s="61"/>
      <c r="AW230" s="61"/>
      <c r="AX230" s="61"/>
      <c r="AY230" s="2">
        <f t="shared" si="52"/>
        <v>0</v>
      </c>
      <c r="AZ230" s="61"/>
      <c r="BA230" s="61"/>
      <c r="BB230" s="61"/>
      <c r="BC230" s="61"/>
      <c r="BD230" s="2">
        <f t="shared" si="53"/>
        <v>0</v>
      </c>
      <c r="BE230" s="61"/>
      <c r="BF230" s="61"/>
      <c r="BG230" s="61"/>
      <c r="BH230" s="61"/>
      <c r="BI230" s="2">
        <f t="shared" si="54"/>
        <v>0</v>
      </c>
      <c r="BJ230" s="61"/>
      <c r="BK230" s="61"/>
      <c r="BL230" s="61"/>
      <c r="BM230" s="61"/>
      <c r="BN230" s="2">
        <f t="shared" si="55"/>
        <v>0</v>
      </c>
      <c r="BO230" s="61"/>
      <c r="BP230" s="61"/>
      <c r="BQ230" s="61"/>
      <c r="BR230" s="61"/>
      <c r="BS230" s="16"/>
    </row>
    <row r="231" spans="1:71" ht="33.75" x14ac:dyDescent="0.25">
      <c r="A231" s="138" t="s">
        <v>287</v>
      </c>
      <c r="B231" s="131" t="s">
        <v>288</v>
      </c>
      <c r="C231" s="39" t="s">
        <v>41</v>
      </c>
      <c r="D231" s="39" t="s">
        <v>143</v>
      </c>
      <c r="E231" s="39" t="s">
        <v>42</v>
      </c>
      <c r="F231" s="39"/>
      <c r="G231" s="39"/>
      <c r="H231" s="39"/>
      <c r="I231" s="39"/>
      <c r="J231" s="39"/>
      <c r="K231" s="39"/>
      <c r="L231" s="39"/>
      <c r="M231" s="39"/>
      <c r="N231" s="39"/>
      <c r="O231" s="39"/>
      <c r="P231" s="39"/>
      <c r="Q231" s="39"/>
      <c r="R231" s="39"/>
      <c r="S231" s="39"/>
      <c r="T231" s="39"/>
      <c r="U231" s="39"/>
      <c r="V231" s="39"/>
      <c r="W231" s="39"/>
      <c r="X231" s="39"/>
      <c r="Y231" s="39"/>
      <c r="Z231" s="39"/>
      <c r="AA231" s="39"/>
      <c r="AB231" s="39"/>
      <c r="AC231" s="40"/>
      <c r="AD231" s="39"/>
      <c r="AE231" s="39"/>
      <c r="AF231" s="40"/>
      <c r="AG231" s="41"/>
      <c r="AH231" s="41"/>
      <c r="AI231" s="42"/>
      <c r="AJ231" s="140" t="s">
        <v>73</v>
      </c>
      <c r="AK231" s="9" t="s">
        <v>144</v>
      </c>
      <c r="AL231" s="9" t="s">
        <v>146</v>
      </c>
      <c r="AM231" s="9" t="s">
        <v>53</v>
      </c>
      <c r="AN231" s="9" t="s">
        <v>54</v>
      </c>
      <c r="AO231" s="2">
        <f t="shared" si="56"/>
        <v>0</v>
      </c>
      <c r="AP231" s="2">
        <f t="shared" si="45"/>
        <v>0</v>
      </c>
      <c r="AQ231" s="61"/>
      <c r="AR231" s="61"/>
      <c r="AS231" s="61"/>
      <c r="AT231" s="61"/>
      <c r="AU231" s="61"/>
      <c r="AV231" s="61"/>
      <c r="AW231" s="61"/>
      <c r="AX231" s="61"/>
      <c r="AY231" s="2">
        <f t="shared" si="52"/>
        <v>0</v>
      </c>
      <c r="AZ231" s="61"/>
      <c r="BA231" s="61"/>
      <c r="BB231" s="61"/>
      <c r="BC231" s="61"/>
      <c r="BD231" s="2">
        <f t="shared" si="53"/>
        <v>0</v>
      </c>
      <c r="BE231" s="61"/>
      <c r="BF231" s="61"/>
      <c r="BG231" s="61"/>
      <c r="BH231" s="61"/>
      <c r="BI231" s="2">
        <f t="shared" si="54"/>
        <v>0</v>
      </c>
      <c r="BJ231" s="61"/>
      <c r="BK231" s="61"/>
      <c r="BL231" s="61"/>
      <c r="BM231" s="61"/>
      <c r="BN231" s="2">
        <f t="shared" si="55"/>
        <v>0</v>
      </c>
      <c r="BO231" s="61"/>
      <c r="BP231" s="61"/>
      <c r="BQ231" s="61"/>
      <c r="BR231" s="61"/>
      <c r="BS231" s="16"/>
    </row>
    <row r="232" spans="1:71" ht="33.950000000000003" customHeight="1" x14ac:dyDescent="0.25">
      <c r="A232" s="138"/>
      <c r="B232" s="131"/>
      <c r="C232" s="39"/>
      <c r="D232" s="39"/>
      <c r="E232" s="39"/>
      <c r="F232" s="39"/>
      <c r="G232" s="39"/>
      <c r="H232" s="39"/>
      <c r="I232" s="39"/>
      <c r="J232" s="39"/>
      <c r="K232" s="39"/>
      <c r="L232" s="39"/>
      <c r="M232" s="39"/>
      <c r="N232" s="39"/>
      <c r="O232" s="39"/>
      <c r="P232" s="39"/>
      <c r="Q232" s="39"/>
      <c r="R232" s="39"/>
      <c r="S232" s="39"/>
      <c r="T232" s="39"/>
      <c r="U232" s="39"/>
      <c r="V232" s="39"/>
      <c r="W232" s="39"/>
      <c r="X232" s="39"/>
      <c r="Y232" s="39"/>
      <c r="Z232" s="39"/>
      <c r="AA232" s="39"/>
      <c r="AB232" s="39"/>
      <c r="AC232" s="40"/>
      <c r="AD232" s="39"/>
      <c r="AE232" s="39"/>
      <c r="AF232" s="40"/>
      <c r="AG232" s="39"/>
      <c r="AH232" s="39"/>
      <c r="AI232" s="40"/>
      <c r="AJ232" s="140"/>
      <c r="AK232" s="9" t="s">
        <v>144</v>
      </c>
      <c r="AL232" s="9" t="s">
        <v>146</v>
      </c>
      <c r="AM232" s="9" t="s">
        <v>53</v>
      </c>
      <c r="AN232" s="9" t="s">
        <v>55</v>
      </c>
      <c r="AO232" s="2">
        <f t="shared" si="56"/>
        <v>0</v>
      </c>
      <c r="AP232" s="2">
        <f t="shared" si="45"/>
        <v>0</v>
      </c>
      <c r="AQ232" s="61"/>
      <c r="AR232" s="61"/>
      <c r="AS232" s="61"/>
      <c r="AT232" s="61"/>
      <c r="AU232" s="61"/>
      <c r="AV232" s="61"/>
      <c r="AW232" s="61"/>
      <c r="AX232" s="61"/>
      <c r="AY232" s="2">
        <f t="shared" si="52"/>
        <v>0</v>
      </c>
      <c r="AZ232" s="61"/>
      <c r="BA232" s="61"/>
      <c r="BB232" s="61"/>
      <c r="BC232" s="61"/>
      <c r="BD232" s="2">
        <f t="shared" si="53"/>
        <v>0</v>
      </c>
      <c r="BE232" s="61"/>
      <c r="BF232" s="61"/>
      <c r="BG232" s="61"/>
      <c r="BH232" s="61"/>
      <c r="BI232" s="2">
        <f t="shared" si="54"/>
        <v>0</v>
      </c>
      <c r="BJ232" s="61"/>
      <c r="BK232" s="61"/>
      <c r="BL232" s="61"/>
      <c r="BM232" s="61"/>
      <c r="BN232" s="2">
        <f t="shared" si="55"/>
        <v>0</v>
      </c>
      <c r="BO232" s="61"/>
      <c r="BP232" s="61"/>
      <c r="BQ232" s="61"/>
      <c r="BR232" s="61"/>
      <c r="BS232" s="16"/>
    </row>
    <row r="233" spans="1:71" ht="56.25" x14ac:dyDescent="0.25">
      <c r="A233" s="37" t="s">
        <v>289</v>
      </c>
      <c r="B233" s="38" t="s">
        <v>290</v>
      </c>
      <c r="C233" s="39" t="s">
        <v>41</v>
      </c>
      <c r="D233" s="39" t="s">
        <v>291</v>
      </c>
      <c r="E233" s="39" t="s">
        <v>42</v>
      </c>
      <c r="F233" s="39"/>
      <c r="G233" s="39"/>
      <c r="H233" s="39"/>
      <c r="I233" s="39"/>
      <c r="J233" s="39"/>
      <c r="K233" s="39"/>
      <c r="L233" s="39"/>
      <c r="M233" s="39"/>
      <c r="N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39"/>
      <c r="AA233" s="39"/>
      <c r="AB233" s="39"/>
      <c r="AC233" s="40"/>
      <c r="AD233" s="39"/>
      <c r="AE233" s="39"/>
      <c r="AF233" s="40"/>
      <c r="AG233" s="41"/>
      <c r="AH233" s="41"/>
      <c r="AI233" s="42"/>
      <c r="AJ233" s="8" t="s">
        <v>52</v>
      </c>
      <c r="AK233" s="9" t="s">
        <v>292</v>
      </c>
      <c r="AL233" s="9" t="s">
        <v>293</v>
      </c>
      <c r="AM233" s="9" t="s">
        <v>294</v>
      </c>
      <c r="AN233" s="9" t="s">
        <v>48</v>
      </c>
      <c r="AO233" s="2">
        <f t="shared" si="56"/>
        <v>0</v>
      </c>
      <c r="AP233" s="2">
        <f t="shared" si="45"/>
        <v>0</v>
      </c>
      <c r="AQ233" s="61"/>
      <c r="AR233" s="61"/>
      <c r="AS233" s="61"/>
      <c r="AT233" s="61"/>
      <c r="AU233" s="61"/>
      <c r="AV233" s="61"/>
      <c r="AW233" s="61"/>
      <c r="AX233" s="61"/>
      <c r="AY233" s="2">
        <f t="shared" si="52"/>
        <v>0</v>
      </c>
      <c r="AZ233" s="61"/>
      <c r="BA233" s="61"/>
      <c r="BB233" s="61"/>
      <c r="BC233" s="61"/>
      <c r="BD233" s="2">
        <f t="shared" si="53"/>
        <v>0</v>
      </c>
      <c r="BE233" s="61"/>
      <c r="BF233" s="61"/>
      <c r="BG233" s="61"/>
      <c r="BH233" s="61"/>
      <c r="BI233" s="2">
        <f t="shared" si="54"/>
        <v>0</v>
      </c>
      <c r="BJ233" s="61"/>
      <c r="BK233" s="61"/>
      <c r="BL233" s="61"/>
      <c r="BM233" s="61"/>
      <c r="BN233" s="2">
        <f t="shared" si="55"/>
        <v>0</v>
      </c>
      <c r="BO233" s="61"/>
      <c r="BP233" s="61"/>
      <c r="BQ233" s="61"/>
      <c r="BR233" s="61"/>
      <c r="BS233" s="16"/>
    </row>
    <row r="234" spans="1:71" ht="33.950000000000003" customHeight="1" x14ac:dyDescent="0.25">
      <c r="A234" s="138" t="s">
        <v>295</v>
      </c>
      <c r="B234" s="131" t="s">
        <v>296</v>
      </c>
      <c r="C234" s="39" t="s">
        <v>41</v>
      </c>
      <c r="D234" s="39" t="s">
        <v>297</v>
      </c>
      <c r="E234" s="39" t="s">
        <v>42</v>
      </c>
      <c r="F234" s="39"/>
      <c r="G234" s="39"/>
      <c r="H234" s="39"/>
      <c r="I234" s="39"/>
      <c r="J234" s="39"/>
      <c r="K234" s="39"/>
      <c r="L234" s="39"/>
      <c r="M234" s="39"/>
      <c r="N234" s="39"/>
      <c r="O234" s="39"/>
      <c r="P234" s="39"/>
      <c r="Q234" s="39"/>
      <c r="R234" s="39"/>
      <c r="S234" s="39"/>
      <c r="T234" s="39"/>
      <c r="U234" s="39"/>
      <c r="V234" s="39"/>
      <c r="W234" s="39"/>
      <c r="X234" s="39"/>
      <c r="Y234" s="39"/>
      <c r="Z234" s="39"/>
      <c r="AA234" s="39"/>
      <c r="AB234" s="39"/>
      <c r="AC234" s="40"/>
      <c r="AD234" s="39"/>
      <c r="AE234" s="39"/>
      <c r="AF234" s="40"/>
      <c r="AG234" s="41"/>
      <c r="AH234" s="41"/>
      <c r="AI234" s="42"/>
      <c r="AJ234" s="140" t="s">
        <v>58</v>
      </c>
      <c r="AK234" s="9" t="s">
        <v>59</v>
      </c>
      <c r="AL234" s="9" t="s">
        <v>186</v>
      </c>
      <c r="AM234" s="9" t="s">
        <v>53</v>
      </c>
      <c r="AN234" s="9" t="s">
        <v>54</v>
      </c>
      <c r="AO234" s="2">
        <f t="shared" si="56"/>
        <v>0</v>
      </c>
      <c r="AP234" s="2">
        <f t="shared" si="45"/>
        <v>0</v>
      </c>
      <c r="AQ234" s="61"/>
      <c r="AR234" s="61"/>
      <c r="AS234" s="61"/>
      <c r="AT234" s="61"/>
      <c r="AU234" s="61"/>
      <c r="AV234" s="61"/>
      <c r="AW234" s="61"/>
      <c r="AX234" s="61"/>
      <c r="AY234" s="2">
        <f t="shared" si="52"/>
        <v>0</v>
      </c>
      <c r="AZ234" s="61"/>
      <c r="BA234" s="61"/>
      <c r="BB234" s="61"/>
      <c r="BC234" s="61"/>
      <c r="BD234" s="2">
        <f t="shared" si="53"/>
        <v>0</v>
      </c>
      <c r="BE234" s="61"/>
      <c r="BF234" s="61"/>
      <c r="BG234" s="61"/>
      <c r="BH234" s="61"/>
      <c r="BI234" s="2">
        <f t="shared" si="54"/>
        <v>0</v>
      </c>
      <c r="BJ234" s="61"/>
      <c r="BK234" s="61"/>
      <c r="BL234" s="61"/>
      <c r="BM234" s="61"/>
      <c r="BN234" s="2">
        <f t="shared" si="55"/>
        <v>0</v>
      </c>
      <c r="BO234" s="61"/>
      <c r="BP234" s="61"/>
      <c r="BQ234" s="61"/>
      <c r="BR234" s="61"/>
      <c r="BS234" s="16"/>
    </row>
    <row r="235" spans="1:71" x14ac:dyDescent="0.25">
      <c r="A235" s="138"/>
      <c r="B235" s="131"/>
      <c r="C235" s="39"/>
      <c r="D235" s="39"/>
      <c r="E235" s="39"/>
      <c r="F235" s="39"/>
      <c r="G235" s="39"/>
      <c r="H235" s="39"/>
      <c r="I235" s="39"/>
      <c r="J235" s="39"/>
      <c r="K235" s="39"/>
      <c r="L235" s="39"/>
      <c r="M235" s="39"/>
      <c r="N235" s="39"/>
      <c r="O235" s="39"/>
      <c r="P235" s="39"/>
      <c r="Q235" s="39"/>
      <c r="R235" s="39"/>
      <c r="S235" s="39"/>
      <c r="T235" s="39"/>
      <c r="U235" s="39"/>
      <c r="V235" s="39"/>
      <c r="W235" s="39"/>
      <c r="X235" s="39"/>
      <c r="Y235" s="39"/>
      <c r="Z235" s="39"/>
      <c r="AA235" s="39"/>
      <c r="AB235" s="39"/>
      <c r="AC235" s="40"/>
      <c r="AD235" s="39"/>
      <c r="AE235" s="39"/>
      <c r="AF235" s="40"/>
      <c r="AG235" s="39"/>
      <c r="AH235" s="39"/>
      <c r="AI235" s="40"/>
      <c r="AJ235" s="140"/>
      <c r="AK235" s="9" t="s">
        <v>105</v>
      </c>
      <c r="AL235" s="9" t="s">
        <v>186</v>
      </c>
      <c r="AM235" s="9" t="s">
        <v>53</v>
      </c>
      <c r="AN235" s="9" t="s">
        <v>54</v>
      </c>
      <c r="AO235" s="2">
        <f t="shared" si="56"/>
        <v>0</v>
      </c>
      <c r="AP235" s="2">
        <f t="shared" si="45"/>
        <v>0</v>
      </c>
      <c r="AQ235" s="61"/>
      <c r="AR235" s="61"/>
      <c r="AS235" s="61"/>
      <c r="AT235" s="61"/>
      <c r="AU235" s="61"/>
      <c r="AV235" s="61"/>
      <c r="AW235" s="61"/>
      <c r="AX235" s="61"/>
      <c r="AY235" s="2">
        <f t="shared" si="52"/>
        <v>0</v>
      </c>
      <c r="AZ235" s="61"/>
      <c r="BA235" s="61"/>
      <c r="BB235" s="61"/>
      <c r="BC235" s="61"/>
      <c r="BD235" s="2">
        <f t="shared" si="53"/>
        <v>0</v>
      </c>
      <c r="BE235" s="61"/>
      <c r="BF235" s="61"/>
      <c r="BG235" s="61"/>
      <c r="BH235" s="61"/>
      <c r="BI235" s="2">
        <f t="shared" si="54"/>
        <v>0</v>
      </c>
      <c r="BJ235" s="61"/>
      <c r="BK235" s="61"/>
      <c r="BL235" s="61"/>
      <c r="BM235" s="61"/>
      <c r="BN235" s="2">
        <f t="shared" si="55"/>
        <v>0</v>
      </c>
      <c r="BO235" s="61"/>
      <c r="BP235" s="61"/>
      <c r="BQ235" s="61"/>
      <c r="BR235" s="61"/>
      <c r="BS235" s="16"/>
    </row>
    <row r="236" spans="1:71" ht="33.75" x14ac:dyDescent="0.25">
      <c r="A236" s="138" t="s">
        <v>298</v>
      </c>
      <c r="B236" s="131" t="s">
        <v>299</v>
      </c>
      <c r="C236" s="39" t="s">
        <v>41</v>
      </c>
      <c r="D236" s="39" t="s">
        <v>300</v>
      </c>
      <c r="E236" s="39" t="s">
        <v>42</v>
      </c>
      <c r="F236" s="39"/>
      <c r="G236" s="39"/>
      <c r="H236" s="39"/>
      <c r="I236" s="39"/>
      <c r="J236" s="39"/>
      <c r="K236" s="39"/>
      <c r="L236" s="39"/>
      <c r="M236" s="39"/>
      <c r="N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  <c r="AA236" s="39" t="s">
        <v>83</v>
      </c>
      <c r="AB236" s="39" t="s">
        <v>301</v>
      </c>
      <c r="AC236" s="40" t="s">
        <v>84</v>
      </c>
      <c r="AD236" s="39"/>
      <c r="AE236" s="39"/>
      <c r="AF236" s="40"/>
      <c r="AG236" s="41"/>
      <c r="AH236" s="41"/>
      <c r="AI236" s="42"/>
      <c r="AJ236" s="140" t="s">
        <v>65</v>
      </c>
      <c r="AK236" s="9" t="s">
        <v>85</v>
      </c>
      <c r="AL236" s="9" t="s">
        <v>302</v>
      </c>
      <c r="AM236" s="9" t="s">
        <v>53</v>
      </c>
      <c r="AN236" s="9" t="s">
        <v>303</v>
      </c>
      <c r="AO236" s="2">
        <f t="shared" si="56"/>
        <v>0</v>
      </c>
      <c r="AP236" s="2">
        <f t="shared" si="45"/>
        <v>0</v>
      </c>
      <c r="AQ236" s="61"/>
      <c r="AR236" s="61"/>
      <c r="AS236" s="61"/>
      <c r="AT236" s="61"/>
      <c r="AU236" s="61"/>
      <c r="AV236" s="61"/>
      <c r="AW236" s="61"/>
      <c r="AX236" s="61"/>
      <c r="AY236" s="2">
        <f t="shared" si="52"/>
        <v>0</v>
      </c>
      <c r="AZ236" s="61"/>
      <c r="BA236" s="61"/>
      <c r="BB236" s="61"/>
      <c r="BC236" s="61"/>
      <c r="BD236" s="2">
        <f t="shared" si="53"/>
        <v>0</v>
      </c>
      <c r="BE236" s="61"/>
      <c r="BF236" s="61"/>
      <c r="BG236" s="61"/>
      <c r="BH236" s="61"/>
      <c r="BI236" s="2">
        <f t="shared" si="54"/>
        <v>0</v>
      </c>
      <c r="BJ236" s="61"/>
      <c r="BK236" s="61"/>
      <c r="BL236" s="61"/>
      <c r="BM236" s="61"/>
      <c r="BN236" s="2">
        <f t="shared" si="55"/>
        <v>0</v>
      </c>
      <c r="BO236" s="61"/>
      <c r="BP236" s="61"/>
      <c r="BQ236" s="61"/>
      <c r="BR236" s="61"/>
      <c r="BS236" s="16"/>
    </row>
    <row r="237" spans="1:71" ht="157.69999999999999" customHeight="1" x14ac:dyDescent="0.25">
      <c r="A237" s="138"/>
      <c r="B237" s="131"/>
      <c r="C237" s="39"/>
      <c r="D237" s="39"/>
      <c r="E237" s="39"/>
      <c r="F237" s="39"/>
      <c r="G237" s="39"/>
      <c r="H237" s="39"/>
      <c r="I237" s="39"/>
      <c r="J237" s="39"/>
      <c r="K237" s="39"/>
      <c r="L237" s="39"/>
      <c r="M237" s="39"/>
      <c r="N237" s="39"/>
      <c r="O237" s="39"/>
      <c r="P237" s="39"/>
      <c r="Q237" s="39"/>
      <c r="R237" s="39"/>
      <c r="S237" s="39"/>
      <c r="T237" s="39"/>
      <c r="U237" s="39"/>
      <c r="V237" s="39"/>
      <c r="W237" s="39"/>
      <c r="X237" s="39"/>
      <c r="Y237" s="39"/>
      <c r="Z237" s="39"/>
      <c r="AA237" s="39"/>
      <c r="AB237" s="39"/>
      <c r="AC237" s="40"/>
      <c r="AD237" s="39"/>
      <c r="AE237" s="39"/>
      <c r="AF237" s="40"/>
      <c r="AG237" s="39"/>
      <c r="AH237" s="39"/>
      <c r="AI237" s="40"/>
      <c r="AJ237" s="140"/>
      <c r="AK237" s="9" t="s">
        <v>85</v>
      </c>
      <c r="AL237" s="9" t="s">
        <v>302</v>
      </c>
      <c r="AM237" s="9" t="s">
        <v>53</v>
      </c>
      <c r="AN237" s="9" t="s">
        <v>75</v>
      </c>
      <c r="AO237" s="2">
        <f t="shared" si="56"/>
        <v>0</v>
      </c>
      <c r="AP237" s="2">
        <f t="shared" si="45"/>
        <v>0</v>
      </c>
      <c r="AQ237" s="61"/>
      <c r="AR237" s="61"/>
      <c r="AS237" s="61"/>
      <c r="AT237" s="61"/>
      <c r="AU237" s="61"/>
      <c r="AV237" s="61"/>
      <c r="AW237" s="61"/>
      <c r="AX237" s="61"/>
      <c r="AY237" s="2">
        <f t="shared" si="52"/>
        <v>0</v>
      </c>
      <c r="AZ237" s="61"/>
      <c r="BA237" s="61"/>
      <c r="BB237" s="61"/>
      <c r="BC237" s="61"/>
      <c r="BD237" s="2">
        <f t="shared" si="53"/>
        <v>0</v>
      </c>
      <c r="BE237" s="61"/>
      <c r="BF237" s="61"/>
      <c r="BG237" s="61"/>
      <c r="BH237" s="61"/>
      <c r="BI237" s="2">
        <f t="shared" si="54"/>
        <v>0</v>
      </c>
      <c r="BJ237" s="61"/>
      <c r="BK237" s="61"/>
      <c r="BL237" s="61"/>
      <c r="BM237" s="61"/>
      <c r="BN237" s="2">
        <f t="shared" si="55"/>
        <v>0</v>
      </c>
      <c r="BO237" s="61"/>
      <c r="BP237" s="61"/>
      <c r="BQ237" s="61"/>
      <c r="BR237" s="61"/>
      <c r="BS237" s="16"/>
    </row>
    <row r="238" spans="1:71" ht="45" x14ac:dyDescent="0.25">
      <c r="A238" s="37" t="s">
        <v>304</v>
      </c>
      <c r="B238" s="38" t="s">
        <v>305</v>
      </c>
      <c r="C238" s="39" t="s">
        <v>41</v>
      </c>
      <c r="D238" s="39" t="s">
        <v>163</v>
      </c>
      <c r="E238" s="39" t="s">
        <v>42</v>
      </c>
      <c r="F238" s="39"/>
      <c r="G238" s="39"/>
      <c r="H238" s="39"/>
      <c r="I238" s="39"/>
      <c r="J238" s="39"/>
      <c r="K238" s="39"/>
      <c r="L238" s="39"/>
      <c r="M238" s="39"/>
      <c r="N238" s="39"/>
      <c r="O238" s="39"/>
      <c r="P238" s="39"/>
      <c r="Q238" s="39"/>
      <c r="R238" s="39"/>
      <c r="S238" s="39"/>
      <c r="T238" s="39"/>
      <c r="U238" s="39"/>
      <c r="V238" s="39"/>
      <c r="W238" s="39"/>
      <c r="X238" s="39"/>
      <c r="Y238" s="39"/>
      <c r="Z238" s="39"/>
      <c r="AA238" s="39"/>
      <c r="AB238" s="39"/>
      <c r="AC238" s="40"/>
      <c r="AD238" s="39"/>
      <c r="AE238" s="39"/>
      <c r="AF238" s="40"/>
      <c r="AG238" s="41"/>
      <c r="AH238" s="41"/>
      <c r="AI238" s="42"/>
      <c r="AJ238" s="8" t="s">
        <v>74</v>
      </c>
      <c r="AK238" s="9" t="s">
        <v>112</v>
      </c>
      <c r="AL238" s="9" t="s">
        <v>164</v>
      </c>
      <c r="AM238" s="9" t="s">
        <v>53</v>
      </c>
      <c r="AN238" s="9" t="s">
        <v>54</v>
      </c>
      <c r="AO238" s="2">
        <f t="shared" ref="AO238:AO269" si="58">AQ238+AS238+AU238+AW238</f>
        <v>0</v>
      </c>
      <c r="AP238" s="2">
        <f t="shared" ref="AP238:AP269" si="59">AR238+AT238+AV238+AX238</f>
        <v>0</v>
      </c>
      <c r="AQ238" s="61"/>
      <c r="AR238" s="61"/>
      <c r="AS238" s="61"/>
      <c r="AT238" s="61"/>
      <c r="AU238" s="61"/>
      <c r="AV238" s="61"/>
      <c r="AW238" s="61"/>
      <c r="AX238" s="61"/>
      <c r="AY238" s="2">
        <f t="shared" si="52"/>
        <v>0</v>
      </c>
      <c r="AZ238" s="61"/>
      <c r="BA238" s="61"/>
      <c r="BB238" s="61"/>
      <c r="BC238" s="61"/>
      <c r="BD238" s="2">
        <f t="shared" si="53"/>
        <v>0</v>
      </c>
      <c r="BE238" s="61"/>
      <c r="BF238" s="61"/>
      <c r="BG238" s="61"/>
      <c r="BH238" s="61"/>
      <c r="BI238" s="2">
        <f t="shared" si="54"/>
        <v>0</v>
      </c>
      <c r="BJ238" s="61"/>
      <c r="BK238" s="61"/>
      <c r="BL238" s="61"/>
      <c r="BM238" s="61"/>
      <c r="BN238" s="2">
        <f t="shared" si="55"/>
        <v>0</v>
      </c>
      <c r="BO238" s="61"/>
      <c r="BP238" s="61"/>
      <c r="BQ238" s="61"/>
      <c r="BR238" s="61"/>
      <c r="BS238" s="16"/>
    </row>
    <row r="239" spans="1:71" ht="146.25" x14ac:dyDescent="0.25">
      <c r="A239" s="138" t="s">
        <v>306</v>
      </c>
      <c r="B239" s="131" t="s">
        <v>307</v>
      </c>
      <c r="C239" s="39" t="s">
        <v>41</v>
      </c>
      <c r="D239" s="39" t="s">
        <v>308</v>
      </c>
      <c r="E239" s="39" t="s">
        <v>42</v>
      </c>
      <c r="F239" s="39"/>
      <c r="G239" s="39"/>
      <c r="H239" s="39"/>
      <c r="I239" s="39"/>
      <c r="J239" s="39"/>
      <c r="K239" s="39"/>
      <c r="L239" s="39"/>
      <c r="M239" s="39"/>
      <c r="N239" s="39"/>
      <c r="O239" s="39"/>
      <c r="P239" s="39"/>
      <c r="Q239" s="39"/>
      <c r="R239" s="39"/>
      <c r="S239" s="39"/>
      <c r="T239" s="39"/>
      <c r="U239" s="39"/>
      <c r="V239" s="39"/>
      <c r="W239" s="39"/>
      <c r="X239" s="39"/>
      <c r="Y239" s="39"/>
      <c r="Z239" s="39"/>
      <c r="AA239" s="39"/>
      <c r="AB239" s="39"/>
      <c r="AC239" s="40"/>
      <c r="AD239" s="39"/>
      <c r="AE239" s="39"/>
      <c r="AF239" s="40"/>
      <c r="AG239" s="41" t="s">
        <v>113</v>
      </c>
      <c r="AH239" s="41" t="s">
        <v>43</v>
      </c>
      <c r="AI239" s="42" t="s">
        <v>114</v>
      </c>
      <c r="AJ239" s="140" t="s">
        <v>73</v>
      </c>
      <c r="AK239" s="9" t="s">
        <v>105</v>
      </c>
      <c r="AL239" s="9" t="s">
        <v>309</v>
      </c>
      <c r="AM239" s="9" t="s">
        <v>277</v>
      </c>
      <c r="AN239" s="9" t="s">
        <v>303</v>
      </c>
      <c r="AO239" s="2">
        <f t="shared" si="58"/>
        <v>0</v>
      </c>
      <c r="AP239" s="2">
        <f t="shared" si="59"/>
        <v>0</v>
      </c>
      <c r="AQ239" s="61"/>
      <c r="AR239" s="61"/>
      <c r="AS239" s="61"/>
      <c r="AT239" s="61"/>
      <c r="AU239" s="61"/>
      <c r="AV239" s="61"/>
      <c r="AW239" s="61"/>
      <c r="AX239" s="61"/>
      <c r="AY239" s="2">
        <f t="shared" si="52"/>
        <v>0</v>
      </c>
      <c r="AZ239" s="61"/>
      <c r="BA239" s="61"/>
      <c r="BB239" s="61"/>
      <c r="BC239" s="61"/>
      <c r="BD239" s="2">
        <f t="shared" si="53"/>
        <v>0</v>
      </c>
      <c r="BE239" s="61"/>
      <c r="BF239" s="61"/>
      <c r="BG239" s="61"/>
      <c r="BH239" s="61"/>
      <c r="BI239" s="2">
        <f t="shared" si="54"/>
        <v>0</v>
      </c>
      <c r="BJ239" s="61"/>
      <c r="BK239" s="61"/>
      <c r="BL239" s="61"/>
      <c r="BM239" s="61"/>
      <c r="BN239" s="2">
        <f t="shared" si="55"/>
        <v>0</v>
      </c>
      <c r="BO239" s="61"/>
      <c r="BP239" s="61"/>
      <c r="BQ239" s="61"/>
      <c r="BR239" s="61"/>
      <c r="BS239" s="16"/>
    </row>
    <row r="240" spans="1:71" ht="78.75" x14ac:dyDescent="0.25">
      <c r="A240" s="138"/>
      <c r="B240" s="131"/>
      <c r="C240" s="39"/>
      <c r="D240" s="39"/>
      <c r="E240" s="39"/>
      <c r="F240" s="39"/>
      <c r="G240" s="39"/>
      <c r="H240" s="39"/>
      <c r="I240" s="39"/>
      <c r="J240" s="39"/>
      <c r="K240" s="39"/>
      <c r="L240" s="39"/>
      <c r="M240" s="39"/>
      <c r="N240" s="39"/>
      <c r="O240" s="39"/>
      <c r="P240" s="39"/>
      <c r="Q240" s="39"/>
      <c r="R240" s="39"/>
      <c r="S240" s="39"/>
      <c r="T240" s="39"/>
      <c r="U240" s="39"/>
      <c r="V240" s="39"/>
      <c r="W240" s="39"/>
      <c r="X240" s="39"/>
      <c r="Y240" s="39"/>
      <c r="Z240" s="39"/>
      <c r="AA240" s="39"/>
      <c r="AB240" s="39"/>
      <c r="AC240" s="40"/>
      <c r="AD240" s="39"/>
      <c r="AE240" s="39"/>
      <c r="AF240" s="40"/>
      <c r="AG240" s="39" t="s">
        <v>310</v>
      </c>
      <c r="AH240" s="39" t="s">
        <v>43</v>
      </c>
      <c r="AI240" s="40" t="s">
        <v>44</v>
      </c>
      <c r="AJ240" s="140"/>
      <c r="AK240" s="9"/>
      <c r="AL240" s="9"/>
      <c r="AM240" s="9"/>
      <c r="AN240" s="9"/>
      <c r="AO240" s="2">
        <f t="shared" si="58"/>
        <v>0</v>
      </c>
      <c r="AP240" s="2">
        <f t="shared" si="59"/>
        <v>0</v>
      </c>
      <c r="AQ240" s="61"/>
      <c r="AR240" s="61"/>
      <c r="AS240" s="61"/>
      <c r="AT240" s="61"/>
      <c r="AU240" s="61"/>
      <c r="AV240" s="61"/>
      <c r="AW240" s="61"/>
      <c r="AX240" s="61"/>
      <c r="AY240" s="2">
        <f t="shared" si="52"/>
        <v>0</v>
      </c>
      <c r="AZ240" s="61"/>
      <c r="BA240" s="61"/>
      <c r="BB240" s="61"/>
      <c r="BC240" s="61"/>
      <c r="BD240" s="2">
        <f t="shared" si="53"/>
        <v>0</v>
      </c>
      <c r="BE240" s="61"/>
      <c r="BF240" s="61"/>
      <c r="BG240" s="61"/>
      <c r="BH240" s="61"/>
      <c r="BI240" s="2">
        <f t="shared" si="54"/>
        <v>0</v>
      </c>
      <c r="BJ240" s="61"/>
      <c r="BK240" s="61"/>
      <c r="BL240" s="61"/>
      <c r="BM240" s="61"/>
      <c r="BN240" s="2">
        <f t="shared" si="55"/>
        <v>0</v>
      </c>
      <c r="BO240" s="61"/>
      <c r="BP240" s="61"/>
      <c r="BQ240" s="61"/>
      <c r="BR240" s="61"/>
      <c r="BS240" s="16"/>
    </row>
    <row r="241" spans="1:71" ht="45" x14ac:dyDescent="0.25">
      <c r="A241" s="37" t="s">
        <v>311</v>
      </c>
      <c r="B241" s="38" t="s">
        <v>312</v>
      </c>
      <c r="C241" s="39" t="s">
        <v>41</v>
      </c>
      <c r="D241" s="39" t="s">
        <v>189</v>
      </c>
      <c r="E241" s="39" t="s">
        <v>42</v>
      </c>
      <c r="F241" s="39"/>
      <c r="G241" s="39"/>
      <c r="H241" s="39"/>
      <c r="I241" s="39"/>
      <c r="J241" s="39"/>
      <c r="K241" s="39"/>
      <c r="L241" s="39"/>
      <c r="M241" s="39"/>
      <c r="N241" s="39"/>
      <c r="O241" s="39"/>
      <c r="P241" s="39"/>
      <c r="Q241" s="39"/>
      <c r="R241" s="39"/>
      <c r="S241" s="39"/>
      <c r="T241" s="39"/>
      <c r="U241" s="39"/>
      <c r="V241" s="39"/>
      <c r="W241" s="39"/>
      <c r="X241" s="39"/>
      <c r="Y241" s="39"/>
      <c r="Z241" s="39"/>
      <c r="AA241" s="39"/>
      <c r="AB241" s="39"/>
      <c r="AC241" s="40"/>
      <c r="AD241" s="39"/>
      <c r="AE241" s="39"/>
      <c r="AF241" s="40"/>
      <c r="AG241" s="41"/>
      <c r="AH241" s="41"/>
      <c r="AI241" s="42"/>
      <c r="AJ241" s="8" t="s">
        <v>76</v>
      </c>
      <c r="AK241" s="9" t="s">
        <v>56</v>
      </c>
      <c r="AL241" s="9" t="s">
        <v>190</v>
      </c>
      <c r="AM241" s="9" t="s">
        <v>53</v>
      </c>
      <c r="AN241" s="9" t="s">
        <v>54</v>
      </c>
      <c r="AO241" s="2">
        <f t="shared" si="58"/>
        <v>0</v>
      </c>
      <c r="AP241" s="2">
        <f t="shared" si="59"/>
        <v>0</v>
      </c>
      <c r="AQ241" s="61"/>
      <c r="AR241" s="61"/>
      <c r="AS241" s="61"/>
      <c r="AT241" s="61"/>
      <c r="AU241" s="61"/>
      <c r="AV241" s="61"/>
      <c r="AW241" s="61"/>
      <c r="AX241" s="61"/>
      <c r="AY241" s="2">
        <f t="shared" si="52"/>
        <v>0</v>
      </c>
      <c r="AZ241" s="61"/>
      <c r="BA241" s="61"/>
      <c r="BB241" s="61"/>
      <c r="BC241" s="61"/>
      <c r="BD241" s="2">
        <f t="shared" si="53"/>
        <v>0</v>
      </c>
      <c r="BE241" s="61"/>
      <c r="BF241" s="61"/>
      <c r="BG241" s="61"/>
      <c r="BH241" s="61"/>
      <c r="BI241" s="2">
        <f t="shared" si="54"/>
        <v>0</v>
      </c>
      <c r="BJ241" s="61"/>
      <c r="BK241" s="61"/>
      <c r="BL241" s="61"/>
      <c r="BM241" s="61"/>
      <c r="BN241" s="2">
        <f t="shared" si="55"/>
        <v>0</v>
      </c>
      <c r="BO241" s="61"/>
      <c r="BP241" s="61"/>
      <c r="BQ241" s="61"/>
      <c r="BR241" s="61"/>
      <c r="BS241" s="16"/>
    </row>
    <row r="242" spans="1:71" ht="73.5" x14ac:dyDescent="0.25">
      <c r="A242" s="53" t="s">
        <v>313</v>
      </c>
      <c r="B242" s="54" t="s">
        <v>314</v>
      </c>
      <c r="C242" s="55" t="s">
        <v>38</v>
      </c>
      <c r="D242" s="55" t="s">
        <v>38</v>
      </c>
      <c r="E242" s="55" t="s">
        <v>38</v>
      </c>
      <c r="F242" s="55" t="s">
        <v>38</v>
      </c>
      <c r="G242" s="55" t="s">
        <v>38</v>
      </c>
      <c r="H242" s="55" t="s">
        <v>38</v>
      </c>
      <c r="I242" s="55" t="s">
        <v>38</v>
      </c>
      <c r="J242" s="55" t="s">
        <v>38</v>
      </c>
      <c r="K242" s="55" t="s">
        <v>38</v>
      </c>
      <c r="L242" s="55" t="s">
        <v>38</v>
      </c>
      <c r="M242" s="55" t="s">
        <v>38</v>
      </c>
      <c r="N242" s="55" t="s">
        <v>38</v>
      </c>
      <c r="O242" s="55" t="s">
        <v>38</v>
      </c>
      <c r="P242" s="55" t="s">
        <v>38</v>
      </c>
      <c r="Q242" s="55" t="s">
        <v>38</v>
      </c>
      <c r="R242" s="55" t="s">
        <v>38</v>
      </c>
      <c r="S242" s="55" t="s">
        <v>38</v>
      </c>
      <c r="T242" s="55" t="s">
        <v>38</v>
      </c>
      <c r="U242" s="55" t="s">
        <v>38</v>
      </c>
      <c r="V242" s="55" t="s">
        <v>38</v>
      </c>
      <c r="W242" s="55" t="s">
        <v>38</v>
      </c>
      <c r="X242" s="55" t="s">
        <v>38</v>
      </c>
      <c r="Y242" s="55" t="s">
        <v>38</v>
      </c>
      <c r="Z242" s="55" t="s">
        <v>38</v>
      </c>
      <c r="AA242" s="55" t="s">
        <v>38</v>
      </c>
      <c r="AB242" s="55" t="s">
        <v>38</v>
      </c>
      <c r="AC242" s="55" t="s">
        <v>38</v>
      </c>
      <c r="AD242" s="55" t="s">
        <v>38</v>
      </c>
      <c r="AE242" s="55" t="s">
        <v>38</v>
      </c>
      <c r="AF242" s="55" t="s">
        <v>38</v>
      </c>
      <c r="AG242" s="56" t="s">
        <v>38</v>
      </c>
      <c r="AH242" s="56" t="s">
        <v>38</v>
      </c>
      <c r="AI242" s="56" t="s">
        <v>38</v>
      </c>
      <c r="AJ242" s="15" t="s">
        <v>38</v>
      </c>
      <c r="AK242" s="15" t="s">
        <v>38</v>
      </c>
      <c r="AL242" s="15" t="s">
        <v>38</v>
      </c>
      <c r="AM242" s="15" t="s">
        <v>38</v>
      </c>
      <c r="AN242" s="15" t="s">
        <v>38</v>
      </c>
      <c r="AO242" s="2">
        <f t="shared" si="58"/>
        <v>0</v>
      </c>
      <c r="AP242" s="2">
        <f t="shared" si="59"/>
        <v>0</v>
      </c>
      <c r="AQ242" s="5">
        <f t="shared" ref="AQ242:BR242" si="60">SUM(AQ243:AQ244)</f>
        <v>0</v>
      </c>
      <c r="AR242" s="5">
        <f t="shared" si="60"/>
        <v>0</v>
      </c>
      <c r="AS242" s="5">
        <f t="shared" si="60"/>
        <v>0</v>
      </c>
      <c r="AT242" s="5">
        <f t="shared" si="60"/>
        <v>0</v>
      </c>
      <c r="AU242" s="5">
        <f t="shared" si="60"/>
        <v>0</v>
      </c>
      <c r="AV242" s="5">
        <f t="shared" si="60"/>
        <v>0</v>
      </c>
      <c r="AW242" s="5">
        <f t="shared" si="60"/>
        <v>0</v>
      </c>
      <c r="AX242" s="5">
        <f t="shared" si="60"/>
        <v>0</v>
      </c>
      <c r="AY242" s="2">
        <f t="shared" si="52"/>
        <v>0</v>
      </c>
      <c r="AZ242" s="5">
        <f t="shared" si="60"/>
        <v>0</v>
      </c>
      <c r="BA242" s="5">
        <f t="shared" si="60"/>
        <v>0</v>
      </c>
      <c r="BB242" s="5">
        <f t="shared" si="60"/>
        <v>0</v>
      </c>
      <c r="BC242" s="5">
        <f t="shared" si="60"/>
        <v>0</v>
      </c>
      <c r="BD242" s="2">
        <f t="shared" si="53"/>
        <v>0</v>
      </c>
      <c r="BE242" s="5">
        <f t="shared" si="60"/>
        <v>0</v>
      </c>
      <c r="BF242" s="5">
        <f t="shared" si="60"/>
        <v>0</v>
      </c>
      <c r="BG242" s="5">
        <f t="shared" si="60"/>
        <v>0</v>
      </c>
      <c r="BH242" s="5">
        <f t="shared" si="60"/>
        <v>0</v>
      </c>
      <c r="BI242" s="2">
        <f t="shared" si="54"/>
        <v>0</v>
      </c>
      <c r="BJ242" s="5">
        <f t="shared" si="60"/>
        <v>0</v>
      </c>
      <c r="BK242" s="5">
        <f t="shared" si="60"/>
        <v>0</v>
      </c>
      <c r="BL242" s="5">
        <f t="shared" si="60"/>
        <v>0</v>
      </c>
      <c r="BM242" s="5">
        <f t="shared" si="60"/>
        <v>0</v>
      </c>
      <c r="BN242" s="2">
        <f t="shared" si="55"/>
        <v>0</v>
      </c>
      <c r="BO242" s="5">
        <f t="shared" si="60"/>
        <v>0</v>
      </c>
      <c r="BP242" s="5">
        <f t="shared" si="60"/>
        <v>0</v>
      </c>
      <c r="BQ242" s="5">
        <f t="shared" si="60"/>
        <v>0</v>
      </c>
      <c r="BR242" s="5">
        <f t="shared" si="60"/>
        <v>0</v>
      </c>
      <c r="BS242" s="16"/>
    </row>
    <row r="243" spans="1:71" ht="56.25" x14ac:dyDescent="0.25">
      <c r="A243" s="37" t="s">
        <v>315</v>
      </c>
      <c r="B243" s="38" t="s">
        <v>316</v>
      </c>
      <c r="C243" s="39" t="s">
        <v>41</v>
      </c>
      <c r="D243" s="39" t="s">
        <v>43</v>
      </c>
      <c r="E243" s="39" t="s">
        <v>42</v>
      </c>
      <c r="F243" s="39"/>
      <c r="G243" s="39"/>
      <c r="H243" s="39"/>
      <c r="I243" s="39"/>
      <c r="J243" s="39"/>
      <c r="K243" s="39"/>
      <c r="L243" s="39"/>
      <c r="M243" s="39"/>
      <c r="N243" s="39"/>
      <c r="O243" s="39"/>
      <c r="P243" s="39"/>
      <c r="Q243" s="39"/>
      <c r="R243" s="39"/>
      <c r="S243" s="39"/>
      <c r="T243" s="39"/>
      <c r="U243" s="39"/>
      <c r="V243" s="39"/>
      <c r="W243" s="39"/>
      <c r="X243" s="39"/>
      <c r="Y243" s="39"/>
      <c r="Z243" s="39"/>
      <c r="AA243" s="39"/>
      <c r="AB243" s="39"/>
      <c r="AC243" s="40"/>
      <c r="AD243" s="39"/>
      <c r="AE243" s="39"/>
      <c r="AF243" s="40"/>
      <c r="AG243" s="41"/>
      <c r="AH243" s="41"/>
      <c r="AI243" s="42"/>
      <c r="AJ243" s="8" t="s">
        <v>74</v>
      </c>
      <c r="AK243" s="9" t="s">
        <v>85</v>
      </c>
      <c r="AL243" s="9" t="s">
        <v>72</v>
      </c>
      <c r="AM243" s="9" t="s">
        <v>53</v>
      </c>
      <c r="AN243" s="9" t="s">
        <v>54</v>
      </c>
      <c r="AO243" s="2">
        <f t="shared" si="58"/>
        <v>0</v>
      </c>
      <c r="AP243" s="2">
        <f t="shared" si="59"/>
        <v>0</v>
      </c>
      <c r="AQ243" s="61"/>
      <c r="AR243" s="61"/>
      <c r="AS243" s="61"/>
      <c r="AT243" s="61"/>
      <c r="AU243" s="61"/>
      <c r="AV243" s="61"/>
      <c r="AW243" s="61"/>
      <c r="AX243" s="61"/>
      <c r="AY243" s="2">
        <f t="shared" si="52"/>
        <v>0</v>
      </c>
      <c r="AZ243" s="61"/>
      <c r="BA243" s="61"/>
      <c r="BB243" s="61"/>
      <c r="BC243" s="61"/>
      <c r="BD243" s="2">
        <f t="shared" si="53"/>
        <v>0</v>
      </c>
      <c r="BE243" s="61"/>
      <c r="BF243" s="61"/>
      <c r="BG243" s="61"/>
      <c r="BH243" s="61"/>
      <c r="BI243" s="2">
        <f t="shared" si="54"/>
        <v>0</v>
      </c>
      <c r="BJ243" s="61"/>
      <c r="BK243" s="61"/>
      <c r="BL243" s="61"/>
      <c r="BM243" s="61"/>
      <c r="BN243" s="2">
        <f t="shared" si="55"/>
        <v>0</v>
      </c>
      <c r="BO243" s="61"/>
      <c r="BP243" s="61"/>
      <c r="BQ243" s="61"/>
      <c r="BR243" s="61"/>
      <c r="BS243" s="16"/>
    </row>
    <row r="244" spans="1:71" ht="56.45" customHeight="1" x14ac:dyDescent="0.25">
      <c r="A244" s="37" t="s">
        <v>317</v>
      </c>
      <c r="B244" s="38" t="s">
        <v>318</v>
      </c>
      <c r="C244" s="39" t="s">
        <v>41</v>
      </c>
      <c r="D244" s="39" t="s">
        <v>260</v>
      </c>
      <c r="E244" s="39" t="s">
        <v>42</v>
      </c>
      <c r="F244" s="39"/>
      <c r="G244" s="39"/>
      <c r="H244" s="39"/>
      <c r="I244" s="39"/>
      <c r="J244" s="39"/>
      <c r="K244" s="39"/>
      <c r="L244" s="39"/>
      <c r="M244" s="39"/>
      <c r="N244" s="39"/>
      <c r="O244" s="39"/>
      <c r="P244" s="39"/>
      <c r="Q244" s="39"/>
      <c r="R244" s="39"/>
      <c r="S244" s="39"/>
      <c r="T244" s="39"/>
      <c r="U244" s="39"/>
      <c r="V244" s="39"/>
      <c r="W244" s="39"/>
      <c r="X244" s="39"/>
      <c r="Y244" s="39"/>
      <c r="Z244" s="39"/>
      <c r="AA244" s="39"/>
      <c r="AB244" s="39"/>
      <c r="AC244" s="40"/>
      <c r="AD244" s="39"/>
      <c r="AE244" s="39"/>
      <c r="AF244" s="40"/>
      <c r="AG244" s="41"/>
      <c r="AH244" s="41"/>
      <c r="AI244" s="42"/>
      <c r="AJ244" s="8" t="s">
        <v>78</v>
      </c>
      <c r="AK244" s="9" t="s">
        <v>319</v>
      </c>
      <c r="AL244" s="9" t="s">
        <v>186</v>
      </c>
      <c r="AM244" s="9" t="s">
        <v>320</v>
      </c>
      <c r="AN244" s="9" t="s">
        <v>48</v>
      </c>
      <c r="AO244" s="2">
        <f t="shared" si="58"/>
        <v>0</v>
      </c>
      <c r="AP244" s="2">
        <f t="shared" si="59"/>
        <v>0</v>
      </c>
      <c r="AQ244" s="61"/>
      <c r="AR244" s="61"/>
      <c r="AS244" s="61"/>
      <c r="AT244" s="61"/>
      <c r="AU244" s="61"/>
      <c r="AV244" s="61"/>
      <c r="AW244" s="61"/>
      <c r="AX244" s="61"/>
      <c r="AY244" s="2">
        <f t="shared" si="52"/>
        <v>0</v>
      </c>
      <c r="AZ244" s="61"/>
      <c r="BA244" s="61"/>
      <c r="BB244" s="61"/>
      <c r="BC244" s="61"/>
      <c r="BD244" s="2">
        <f t="shared" si="53"/>
        <v>0</v>
      </c>
      <c r="BE244" s="61"/>
      <c r="BF244" s="61"/>
      <c r="BG244" s="61"/>
      <c r="BH244" s="61"/>
      <c r="BI244" s="2">
        <f t="shared" si="54"/>
        <v>0</v>
      </c>
      <c r="BJ244" s="61"/>
      <c r="BK244" s="61"/>
      <c r="BL244" s="61"/>
      <c r="BM244" s="61"/>
      <c r="BN244" s="2">
        <f t="shared" si="55"/>
        <v>0</v>
      </c>
      <c r="BO244" s="61"/>
      <c r="BP244" s="61"/>
      <c r="BQ244" s="61"/>
      <c r="BR244" s="61"/>
      <c r="BS244" s="16"/>
    </row>
    <row r="245" spans="1:71" ht="136.5" x14ac:dyDescent="0.25">
      <c r="A245" s="49" t="s">
        <v>321</v>
      </c>
      <c r="B245" s="52" t="s">
        <v>322</v>
      </c>
      <c r="C245" s="50" t="s">
        <v>38</v>
      </c>
      <c r="D245" s="50" t="s">
        <v>38</v>
      </c>
      <c r="E245" s="50" t="s">
        <v>38</v>
      </c>
      <c r="F245" s="50" t="s">
        <v>38</v>
      </c>
      <c r="G245" s="50" t="s">
        <v>38</v>
      </c>
      <c r="H245" s="50" t="s">
        <v>38</v>
      </c>
      <c r="I245" s="50" t="s">
        <v>38</v>
      </c>
      <c r="J245" s="50" t="s">
        <v>38</v>
      </c>
      <c r="K245" s="50" t="s">
        <v>38</v>
      </c>
      <c r="L245" s="50" t="s">
        <v>38</v>
      </c>
      <c r="M245" s="50" t="s">
        <v>38</v>
      </c>
      <c r="N245" s="50" t="s">
        <v>38</v>
      </c>
      <c r="O245" s="50" t="s">
        <v>38</v>
      </c>
      <c r="P245" s="50" t="s">
        <v>38</v>
      </c>
      <c r="Q245" s="50" t="s">
        <v>38</v>
      </c>
      <c r="R245" s="50" t="s">
        <v>38</v>
      </c>
      <c r="S245" s="50" t="s">
        <v>38</v>
      </c>
      <c r="T245" s="50" t="s">
        <v>38</v>
      </c>
      <c r="U245" s="50" t="s">
        <v>38</v>
      </c>
      <c r="V245" s="50" t="s">
        <v>38</v>
      </c>
      <c r="W245" s="50" t="s">
        <v>38</v>
      </c>
      <c r="X245" s="50" t="s">
        <v>38</v>
      </c>
      <c r="Y245" s="50" t="s">
        <v>38</v>
      </c>
      <c r="Z245" s="50" t="s">
        <v>38</v>
      </c>
      <c r="AA245" s="50" t="s">
        <v>38</v>
      </c>
      <c r="AB245" s="50" t="s">
        <v>38</v>
      </c>
      <c r="AC245" s="50" t="s">
        <v>38</v>
      </c>
      <c r="AD245" s="50" t="s">
        <v>38</v>
      </c>
      <c r="AE245" s="50" t="s">
        <v>38</v>
      </c>
      <c r="AF245" s="50" t="s">
        <v>38</v>
      </c>
      <c r="AG245" s="51" t="s">
        <v>38</v>
      </c>
      <c r="AH245" s="51" t="s">
        <v>38</v>
      </c>
      <c r="AI245" s="51" t="s">
        <v>38</v>
      </c>
      <c r="AJ245" s="14" t="s">
        <v>38</v>
      </c>
      <c r="AK245" s="14" t="s">
        <v>38</v>
      </c>
      <c r="AL245" s="14" t="s">
        <v>38</v>
      </c>
      <c r="AM245" s="14" t="s">
        <v>38</v>
      </c>
      <c r="AN245" s="14" t="s">
        <v>38</v>
      </c>
      <c r="AO245" s="2">
        <f t="shared" si="58"/>
        <v>0</v>
      </c>
      <c r="AP245" s="2">
        <f t="shared" si="59"/>
        <v>0</v>
      </c>
      <c r="AQ245" s="2">
        <f t="shared" ref="AQ245:BR245" si="61">SUM(AQ246:AQ263)</f>
        <v>0</v>
      </c>
      <c r="AR245" s="2">
        <f t="shared" si="61"/>
        <v>0</v>
      </c>
      <c r="AS245" s="2">
        <f t="shared" si="61"/>
        <v>0</v>
      </c>
      <c r="AT245" s="2">
        <f t="shared" si="61"/>
        <v>0</v>
      </c>
      <c r="AU245" s="2">
        <f t="shared" si="61"/>
        <v>0</v>
      </c>
      <c r="AV245" s="2">
        <f t="shared" si="61"/>
        <v>0</v>
      </c>
      <c r="AW245" s="2">
        <f t="shared" si="61"/>
        <v>0</v>
      </c>
      <c r="AX245" s="2">
        <f t="shared" si="61"/>
        <v>0</v>
      </c>
      <c r="AY245" s="2">
        <f t="shared" si="52"/>
        <v>0</v>
      </c>
      <c r="AZ245" s="2">
        <f t="shared" si="61"/>
        <v>0</v>
      </c>
      <c r="BA245" s="2">
        <f t="shared" si="61"/>
        <v>0</v>
      </c>
      <c r="BB245" s="2">
        <f t="shared" si="61"/>
        <v>0</v>
      </c>
      <c r="BC245" s="2">
        <f t="shared" si="61"/>
        <v>0</v>
      </c>
      <c r="BD245" s="2">
        <f t="shared" si="53"/>
        <v>0</v>
      </c>
      <c r="BE245" s="2">
        <f t="shared" si="61"/>
        <v>0</v>
      </c>
      <c r="BF245" s="2">
        <f t="shared" si="61"/>
        <v>0</v>
      </c>
      <c r="BG245" s="2">
        <f t="shared" si="61"/>
        <v>0</v>
      </c>
      <c r="BH245" s="2">
        <f t="shared" si="61"/>
        <v>0</v>
      </c>
      <c r="BI245" s="2">
        <f t="shared" si="54"/>
        <v>0</v>
      </c>
      <c r="BJ245" s="2">
        <f t="shared" si="61"/>
        <v>0</v>
      </c>
      <c r="BK245" s="2">
        <f t="shared" si="61"/>
        <v>0</v>
      </c>
      <c r="BL245" s="2">
        <f t="shared" si="61"/>
        <v>0</v>
      </c>
      <c r="BM245" s="2">
        <f t="shared" si="61"/>
        <v>0</v>
      </c>
      <c r="BN245" s="2">
        <f t="shared" si="55"/>
        <v>0</v>
      </c>
      <c r="BO245" s="2">
        <f t="shared" si="61"/>
        <v>0</v>
      </c>
      <c r="BP245" s="2">
        <f t="shared" si="61"/>
        <v>0</v>
      </c>
      <c r="BQ245" s="2">
        <f t="shared" si="61"/>
        <v>0</v>
      </c>
      <c r="BR245" s="2">
        <f t="shared" si="61"/>
        <v>0</v>
      </c>
      <c r="BS245" s="16"/>
    </row>
    <row r="246" spans="1:71" ht="33.75" x14ac:dyDescent="0.25">
      <c r="A246" s="138" t="s">
        <v>323</v>
      </c>
      <c r="B246" s="131" t="s">
        <v>324</v>
      </c>
      <c r="C246" s="39" t="s">
        <v>93</v>
      </c>
      <c r="D246" s="39" t="s">
        <v>94</v>
      </c>
      <c r="E246" s="39" t="s">
        <v>95</v>
      </c>
      <c r="F246" s="39"/>
      <c r="G246" s="39"/>
      <c r="H246" s="39"/>
      <c r="I246" s="39"/>
      <c r="J246" s="39"/>
      <c r="K246" s="39"/>
      <c r="L246" s="39"/>
      <c r="M246" s="39"/>
      <c r="N246" s="39"/>
      <c r="O246" s="39"/>
      <c r="P246" s="39"/>
      <c r="Q246" s="39"/>
      <c r="R246" s="39"/>
      <c r="S246" s="39"/>
      <c r="T246" s="39"/>
      <c r="U246" s="39"/>
      <c r="V246" s="39"/>
      <c r="W246" s="39"/>
      <c r="X246" s="39"/>
      <c r="Y246" s="39"/>
      <c r="Z246" s="39"/>
      <c r="AA246" s="39"/>
      <c r="AB246" s="39"/>
      <c r="AC246" s="40"/>
      <c r="AD246" s="39"/>
      <c r="AE246" s="39"/>
      <c r="AF246" s="40"/>
      <c r="AG246" s="41"/>
      <c r="AH246" s="41"/>
      <c r="AI246" s="42"/>
      <c r="AJ246" s="140" t="s">
        <v>45</v>
      </c>
      <c r="AK246" s="9" t="s">
        <v>325</v>
      </c>
      <c r="AL246" s="9" t="s">
        <v>203</v>
      </c>
      <c r="AM246" s="9" t="s">
        <v>91</v>
      </c>
      <c r="AN246" s="9" t="s">
        <v>61</v>
      </c>
      <c r="AO246" s="2">
        <f t="shared" si="58"/>
        <v>0</v>
      </c>
      <c r="AP246" s="2">
        <f t="shared" si="59"/>
        <v>0</v>
      </c>
      <c r="AQ246" s="61"/>
      <c r="AR246" s="61"/>
      <c r="AS246" s="61"/>
      <c r="AT246" s="61"/>
      <c r="AU246" s="61"/>
      <c r="AV246" s="61"/>
      <c r="AW246" s="61"/>
      <c r="AX246" s="61"/>
      <c r="AY246" s="2">
        <f t="shared" si="52"/>
        <v>0</v>
      </c>
      <c r="AZ246" s="61"/>
      <c r="BA246" s="61"/>
      <c r="BB246" s="61"/>
      <c r="BC246" s="61"/>
      <c r="BD246" s="2">
        <f t="shared" si="53"/>
        <v>0</v>
      </c>
      <c r="BE246" s="61"/>
      <c r="BF246" s="61"/>
      <c r="BG246" s="61"/>
      <c r="BH246" s="61"/>
      <c r="BI246" s="2">
        <f t="shared" si="54"/>
        <v>0</v>
      </c>
      <c r="BJ246" s="61"/>
      <c r="BK246" s="61"/>
      <c r="BL246" s="61"/>
      <c r="BM246" s="61"/>
      <c r="BN246" s="2">
        <f t="shared" si="55"/>
        <v>0</v>
      </c>
      <c r="BO246" s="61"/>
      <c r="BP246" s="61"/>
      <c r="BQ246" s="61"/>
      <c r="BR246" s="61"/>
      <c r="BS246" s="16"/>
    </row>
    <row r="247" spans="1:71" x14ac:dyDescent="0.25">
      <c r="A247" s="138"/>
      <c r="B247" s="131"/>
      <c r="C247" s="39"/>
      <c r="D247" s="39"/>
      <c r="E247" s="39"/>
      <c r="F247" s="39"/>
      <c r="G247" s="39"/>
      <c r="H247" s="39"/>
      <c r="I247" s="39"/>
      <c r="J247" s="39"/>
      <c r="K247" s="39"/>
      <c r="L247" s="39"/>
      <c r="M247" s="39"/>
      <c r="N247" s="39"/>
      <c r="O247" s="39"/>
      <c r="P247" s="39"/>
      <c r="Q247" s="39"/>
      <c r="R247" s="39"/>
      <c r="S247" s="39"/>
      <c r="T247" s="39"/>
      <c r="U247" s="39"/>
      <c r="V247" s="39"/>
      <c r="W247" s="39"/>
      <c r="X247" s="39"/>
      <c r="Y247" s="39"/>
      <c r="Z247" s="39"/>
      <c r="AA247" s="39"/>
      <c r="AB247" s="39"/>
      <c r="AC247" s="40"/>
      <c r="AD247" s="39"/>
      <c r="AE247" s="39"/>
      <c r="AF247" s="40"/>
      <c r="AG247" s="39"/>
      <c r="AH247" s="39"/>
      <c r="AI247" s="40"/>
      <c r="AJ247" s="140"/>
      <c r="AK247" s="9" t="s">
        <v>325</v>
      </c>
      <c r="AL247" s="9" t="s">
        <v>203</v>
      </c>
      <c r="AM247" s="9" t="s">
        <v>90</v>
      </c>
      <c r="AN247" s="9" t="s">
        <v>61</v>
      </c>
      <c r="AO247" s="2">
        <f t="shared" si="58"/>
        <v>0</v>
      </c>
      <c r="AP247" s="2">
        <f t="shared" si="59"/>
        <v>0</v>
      </c>
      <c r="AQ247" s="61"/>
      <c r="AR247" s="61"/>
      <c r="AS247" s="61"/>
      <c r="AT247" s="61"/>
      <c r="AU247" s="61"/>
      <c r="AV247" s="61"/>
      <c r="AW247" s="61"/>
      <c r="AX247" s="61"/>
      <c r="AY247" s="2">
        <f t="shared" si="52"/>
        <v>0</v>
      </c>
      <c r="AZ247" s="61"/>
      <c r="BA247" s="61"/>
      <c r="BB247" s="61"/>
      <c r="BC247" s="61"/>
      <c r="BD247" s="2">
        <f t="shared" si="53"/>
        <v>0</v>
      </c>
      <c r="BE247" s="61"/>
      <c r="BF247" s="61"/>
      <c r="BG247" s="61"/>
      <c r="BH247" s="61"/>
      <c r="BI247" s="2">
        <f t="shared" si="54"/>
        <v>0</v>
      </c>
      <c r="BJ247" s="61"/>
      <c r="BK247" s="61"/>
      <c r="BL247" s="61"/>
      <c r="BM247" s="61"/>
      <c r="BN247" s="2">
        <f t="shared" si="55"/>
        <v>0</v>
      </c>
      <c r="BO247" s="61"/>
      <c r="BP247" s="61"/>
      <c r="BQ247" s="61"/>
      <c r="BR247" s="61"/>
      <c r="BS247" s="16"/>
    </row>
    <row r="248" spans="1:71" x14ac:dyDescent="0.25">
      <c r="A248" s="138"/>
      <c r="B248" s="131"/>
      <c r="C248" s="39"/>
      <c r="D248" s="39"/>
      <c r="E248" s="39"/>
      <c r="F248" s="39"/>
      <c r="G248" s="39"/>
      <c r="H248" s="39"/>
      <c r="I248" s="39"/>
      <c r="J248" s="39"/>
      <c r="K248" s="39"/>
      <c r="L248" s="39"/>
      <c r="M248" s="39"/>
      <c r="N248" s="39"/>
      <c r="O248" s="39"/>
      <c r="P248" s="39"/>
      <c r="Q248" s="39"/>
      <c r="R248" s="39"/>
      <c r="S248" s="39"/>
      <c r="T248" s="39"/>
      <c r="U248" s="39"/>
      <c r="V248" s="39"/>
      <c r="W248" s="39"/>
      <c r="X248" s="39"/>
      <c r="Y248" s="39"/>
      <c r="Z248" s="39"/>
      <c r="AA248" s="39"/>
      <c r="AB248" s="39"/>
      <c r="AC248" s="40"/>
      <c r="AD248" s="39"/>
      <c r="AE248" s="39"/>
      <c r="AF248" s="40"/>
      <c r="AG248" s="39"/>
      <c r="AH248" s="39"/>
      <c r="AI248" s="40"/>
      <c r="AJ248" s="140"/>
      <c r="AK248" s="9" t="s">
        <v>89</v>
      </c>
      <c r="AL248" s="9" t="s">
        <v>203</v>
      </c>
      <c r="AM248" s="9" t="s">
        <v>91</v>
      </c>
      <c r="AN248" s="9" t="s">
        <v>61</v>
      </c>
      <c r="AO248" s="2">
        <f t="shared" si="58"/>
        <v>0</v>
      </c>
      <c r="AP248" s="2">
        <f t="shared" si="59"/>
        <v>0</v>
      </c>
      <c r="AQ248" s="61"/>
      <c r="AR248" s="61"/>
      <c r="AS248" s="61"/>
      <c r="AT248" s="61"/>
      <c r="AU248" s="61"/>
      <c r="AV248" s="61"/>
      <c r="AW248" s="61"/>
      <c r="AX248" s="61"/>
      <c r="AY248" s="2">
        <f t="shared" si="52"/>
        <v>0</v>
      </c>
      <c r="AZ248" s="61"/>
      <c r="BA248" s="61"/>
      <c r="BB248" s="61"/>
      <c r="BC248" s="61"/>
      <c r="BD248" s="2">
        <f t="shared" si="53"/>
        <v>0</v>
      </c>
      <c r="BE248" s="61"/>
      <c r="BF248" s="61"/>
      <c r="BG248" s="61"/>
      <c r="BH248" s="61"/>
      <c r="BI248" s="2">
        <f t="shared" si="54"/>
        <v>0</v>
      </c>
      <c r="BJ248" s="61"/>
      <c r="BK248" s="61"/>
      <c r="BL248" s="61"/>
      <c r="BM248" s="61"/>
      <c r="BN248" s="2">
        <f t="shared" si="55"/>
        <v>0</v>
      </c>
      <c r="BO248" s="61"/>
      <c r="BP248" s="61"/>
      <c r="BQ248" s="61"/>
      <c r="BR248" s="61"/>
      <c r="BS248" s="16"/>
    </row>
    <row r="249" spans="1:71" x14ac:dyDescent="0.25">
      <c r="A249" s="138"/>
      <c r="B249" s="131"/>
      <c r="C249" s="39"/>
      <c r="D249" s="39"/>
      <c r="E249" s="39"/>
      <c r="F249" s="39"/>
      <c r="G249" s="39"/>
      <c r="H249" s="39"/>
      <c r="I249" s="39"/>
      <c r="J249" s="39"/>
      <c r="K249" s="39"/>
      <c r="L249" s="39"/>
      <c r="M249" s="39"/>
      <c r="N249" s="39"/>
      <c r="O249" s="39"/>
      <c r="P249" s="39"/>
      <c r="Q249" s="39"/>
      <c r="R249" s="39"/>
      <c r="S249" s="39"/>
      <c r="T249" s="39"/>
      <c r="U249" s="39"/>
      <c r="V249" s="39"/>
      <c r="W249" s="39"/>
      <c r="X249" s="39"/>
      <c r="Y249" s="39"/>
      <c r="Z249" s="39"/>
      <c r="AA249" s="39"/>
      <c r="AB249" s="39"/>
      <c r="AC249" s="40"/>
      <c r="AD249" s="39"/>
      <c r="AE249" s="39"/>
      <c r="AF249" s="40"/>
      <c r="AG249" s="39"/>
      <c r="AH249" s="39"/>
      <c r="AI249" s="40"/>
      <c r="AJ249" s="140"/>
      <c r="AK249" s="9" t="s">
        <v>89</v>
      </c>
      <c r="AL249" s="9" t="s">
        <v>203</v>
      </c>
      <c r="AM249" s="9" t="s">
        <v>90</v>
      </c>
      <c r="AN249" s="9" t="s">
        <v>61</v>
      </c>
      <c r="AO249" s="2">
        <f t="shared" si="58"/>
        <v>0</v>
      </c>
      <c r="AP249" s="2">
        <f t="shared" si="59"/>
        <v>0</v>
      </c>
      <c r="AQ249" s="61"/>
      <c r="AR249" s="61"/>
      <c r="AS249" s="61"/>
      <c r="AT249" s="61"/>
      <c r="AU249" s="61"/>
      <c r="AV249" s="61"/>
      <c r="AW249" s="61"/>
      <c r="AX249" s="61"/>
      <c r="AY249" s="2">
        <f t="shared" si="52"/>
        <v>0</v>
      </c>
      <c r="AZ249" s="61"/>
      <c r="BA249" s="61"/>
      <c r="BB249" s="61"/>
      <c r="BC249" s="61"/>
      <c r="BD249" s="2">
        <f t="shared" si="53"/>
        <v>0</v>
      </c>
      <c r="BE249" s="61"/>
      <c r="BF249" s="61"/>
      <c r="BG249" s="61"/>
      <c r="BH249" s="61"/>
      <c r="BI249" s="2">
        <f t="shared" si="54"/>
        <v>0</v>
      </c>
      <c r="BJ249" s="61"/>
      <c r="BK249" s="61"/>
      <c r="BL249" s="61"/>
      <c r="BM249" s="61"/>
      <c r="BN249" s="2">
        <f t="shared" si="55"/>
        <v>0</v>
      </c>
      <c r="BO249" s="61"/>
      <c r="BP249" s="61"/>
      <c r="BQ249" s="61"/>
      <c r="BR249" s="61"/>
      <c r="BS249" s="16"/>
    </row>
    <row r="250" spans="1:71" x14ac:dyDescent="0.25">
      <c r="A250" s="138"/>
      <c r="B250" s="131"/>
      <c r="C250" s="39"/>
      <c r="D250" s="39"/>
      <c r="E250" s="39"/>
      <c r="F250" s="39"/>
      <c r="G250" s="39"/>
      <c r="H250" s="39"/>
      <c r="I250" s="39"/>
      <c r="J250" s="39"/>
      <c r="K250" s="39"/>
      <c r="L250" s="39"/>
      <c r="M250" s="39"/>
      <c r="N250" s="39"/>
      <c r="O250" s="39"/>
      <c r="P250" s="39"/>
      <c r="Q250" s="39"/>
      <c r="R250" s="39"/>
      <c r="S250" s="39"/>
      <c r="T250" s="39"/>
      <c r="U250" s="39"/>
      <c r="V250" s="39"/>
      <c r="W250" s="39"/>
      <c r="X250" s="39"/>
      <c r="Y250" s="39"/>
      <c r="Z250" s="39"/>
      <c r="AA250" s="39"/>
      <c r="AB250" s="39"/>
      <c r="AC250" s="40"/>
      <c r="AD250" s="39"/>
      <c r="AE250" s="39"/>
      <c r="AF250" s="40"/>
      <c r="AG250" s="39"/>
      <c r="AH250" s="39"/>
      <c r="AI250" s="40"/>
      <c r="AJ250" s="140"/>
      <c r="AK250" s="9" t="s">
        <v>89</v>
      </c>
      <c r="AL250" s="9" t="s">
        <v>203</v>
      </c>
      <c r="AM250" s="9" t="s">
        <v>64</v>
      </c>
      <c r="AN250" s="9" t="s">
        <v>54</v>
      </c>
      <c r="AO250" s="2">
        <f t="shared" si="58"/>
        <v>0</v>
      </c>
      <c r="AP250" s="2">
        <f t="shared" si="59"/>
        <v>0</v>
      </c>
      <c r="AQ250" s="61"/>
      <c r="AR250" s="61"/>
      <c r="AS250" s="61"/>
      <c r="AT250" s="61"/>
      <c r="AU250" s="61"/>
      <c r="AV250" s="61"/>
      <c r="AW250" s="61"/>
      <c r="AX250" s="61"/>
      <c r="AY250" s="2">
        <f t="shared" si="52"/>
        <v>0</v>
      </c>
      <c r="AZ250" s="61"/>
      <c r="BA250" s="61"/>
      <c r="BB250" s="61"/>
      <c r="BC250" s="61"/>
      <c r="BD250" s="2">
        <f t="shared" si="53"/>
        <v>0</v>
      </c>
      <c r="BE250" s="61"/>
      <c r="BF250" s="61"/>
      <c r="BG250" s="61"/>
      <c r="BH250" s="61"/>
      <c r="BI250" s="2">
        <f t="shared" si="54"/>
        <v>0</v>
      </c>
      <c r="BJ250" s="61"/>
      <c r="BK250" s="61"/>
      <c r="BL250" s="61"/>
      <c r="BM250" s="61"/>
      <c r="BN250" s="2">
        <f t="shared" si="55"/>
        <v>0</v>
      </c>
      <c r="BO250" s="61"/>
      <c r="BP250" s="61"/>
      <c r="BQ250" s="61"/>
      <c r="BR250" s="61"/>
      <c r="BS250" s="16"/>
    </row>
    <row r="251" spans="1:71" x14ac:dyDescent="0.25">
      <c r="A251" s="138"/>
      <c r="B251" s="131"/>
      <c r="C251" s="39"/>
      <c r="D251" s="39"/>
      <c r="E251" s="39"/>
      <c r="F251" s="39"/>
      <c r="G251" s="39"/>
      <c r="H251" s="39"/>
      <c r="I251" s="39"/>
      <c r="J251" s="39"/>
      <c r="K251" s="39"/>
      <c r="L251" s="39"/>
      <c r="M251" s="39"/>
      <c r="N251" s="39"/>
      <c r="O251" s="39"/>
      <c r="P251" s="39"/>
      <c r="Q251" s="39"/>
      <c r="R251" s="39"/>
      <c r="S251" s="39"/>
      <c r="T251" s="39"/>
      <c r="U251" s="39"/>
      <c r="V251" s="39"/>
      <c r="W251" s="39"/>
      <c r="X251" s="39"/>
      <c r="Y251" s="39"/>
      <c r="Z251" s="39"/>
      <c r="AA251" s="39"/>
      <c r="AB251" s="39"/>
      <c r="AC251" s="40"/>
      <c r="AD251" s="39"/>
      <c r="AE251" s="39"/>
      <c r="AF251" s="40"/>
      <c r="AG251" s="39"/>
      <c r="AH251" s="39"/>
      <c r="AI251" s="40"/>
      <c r="AJ251" s="140"/>
      <c r="AK251" s="9" t="s">
        <v>89</v>
      </c>
      <c r="AL251" s="9" t="s">
        <v>203</v>
      </c>
      <c r="AM251" s="9" t="s">
        <v>53</v>
      </c>
      <c r="AN251" s="9" t="s">
        <v>48</v>
      </c>
      <c r="AO251" s="2">
        <f t="shared" si="58"/>
        <v>0</v>
      </c>
      <c r="AP251" s="2">
        <f t="shared" si="59"/>
        <v>0</v>
      </c>
      <c r="AQ251" s="61"/>
      <c r="AR251" s="61"/>
      <c r="AS251" s="61"/>
      <c r="AT251" s="61"/>
      <c r="AU251" s="61"/>
      <c r="AV251" s="61"/>
      <c r="AW251" s="61"/>
      <c r="AX251" s="61"/>
      <c r="AY251" s="2">
        <f t="shared" si="52"/>
        <v>0</v>
      </c>
      <c r="AZ251" s="61"/>
      <c r="BA251" s="61"/>
      <c r="BB251" s="61"/>
      <c r="BC251" s="61"/>
      <c r="BD251" s="2">
        <f t="shared" si="53"/>
        <v>0</v>
      </c>
      <c r="BE251" s="61"/>
      <c r="BF251" s="61"/>
      <c r="BG251" s="61"/>
      <c r="BH251" s="61"/>
      <c r="BI251" s="2">
        <f t="shared" si="54"/>
        <v>0</v>
      </c>
      <c r="BJ251" s="61"/>
      <c r="BK251" s="61"/>
      <c r="BL251" s="61"/>
      <c r="BM251" s="61"/>
      <c r="BN251" s="2">
        <f t="shared" si="55"/>
        <v>0</v>
      </c>
      <c r="BO251" s="61"/>
      <c r="BP251" s="61"/>
      <c r="BQ251" s="61"/>
      <c r="BR251" s="61"/>
      <c r="BS251" s="16"/>
    </row>
    <row r="252" spans="1:71" x14ac:dyDescent="0.25">
      <c r="A252" s="138"/>
      <c r="B252" s="131"/>
      <c r="C252" s="39"/>
      <c r="D252" s="39"/>
      <c r="E252" s="39"/>
      <c r="F252" s="39"/>
      <c r="G252" s="39"/>
      <c r="H252" s="39"/>
      <c r="I252" s="39"/>
      <c r="J252" s="39"/>
      <c r="K252" s="39"/>
      <c r="L252" s="39"/>
      <c r="M252" s="39"/>
      <c r="N252" s="39"/>
      <c r="O252" s="39"/>
      <c r="P252" s="39"/>
      <c r="Q252" s="39"/>
      <c r="R252" s="39"/>
      <c r="S252" s="39"/>
      <c r="T252" s="39"/>
      <c r="U252" s="39"/>
      <c r="V252" s="39"/>
      <c r="W252" s="39"/>
      <c r="X252" s="39"/>
      <c r="Y252" s="39"/>
      <c r="Z252" s="39"/>
      <c r="AA252" s="39"/>
      <c r="AB252" s="39"/>
      <c r="AC252" s="40"/>
      <c r="AD252" s="39"/>
      <c r="AE252" s="39"/>
      <c r="AF252" s="40"/>
      <c r="AG252" s="39"/>
      <c r="AH252" s="39"/>
      <c r="AI252" s="40"/>
      <c r="AJ252" s="140"/>
      <c r="AK252" s="9" t="s">
        <v>89</v>
      </c>
      <c r="AL252" s="9" t="s">
        <v>203</v>
      </c>
      <c r="AM252" s="9" t="s">
        <v>53</v>
      </c>
      <c r="AN252" s="9" t="s">
        <v>54</v>
      </c>
      <c r="AO252" s="2">
        <f t="shared" si="58"/>
        <v>0</v>
      </c>
      <c r="AP252" s="2">
        <f t="shared" si="59"/>
        <v>0</v>
      </c>
      <c r="AQ252" s="61"/>
      <c r="AR252" s="61"/>
      <c r="AS252" s="61"/>
      <c r="AT252" s="61"/>
      <c r="AU252" s="61"/>
      <c r="AV252" s="61"/>
      <c r="AW252" s="61"/>
      <c r="AX252" s="61"/>
      <c r="AY252" s="2">
        <f t="shared" si="52"/>
        <v>0</v>
      </c>
      <c r="AZ252" s="61"/>
      <c r="BA252" s="61"/>
      <c r="BB252" s="61"/>
      <c r="BC252" s="61"/>
      <c r="BD252" s="2">
        <f t="shared" si="53"/>
        <v>0</v>
      </c>
      <c r="BE252" s="61"/>
      <c r="BF252" s="61"/>
      <c r="BG252" s="61"/>
      <c r="BH252" s="61"/>
      <c r="BI252" s="2">
        <f t="shared" si="54"/>
        <v>0</v>
      </c>
      <c r="BJ252" s="61"/>
      <c r="BK252" s="61"/>
      <c r="BL252" s="61"/>
      <c r="BM252" s="61"/>
      <c r="BN252" s="2">
        <f t="shared" si="55"/>
        <v>0</v>
      </c>
      <c r="BO252" s="61"/>
      <c r="BP252" s="61"/>
      <c r="BQ252" s="61"/>
      <c r="BR252" s="61"/>
      <c r="BS252" s="16"/>
    </row>
    <row r="253" spans="1:71" x14ac:dyDescent="0.25">
      <c r="A253" s="138"/>
      <c r="B253" s="131"/>
      <c r="C253" s="39"/>
      <c r="D253" s="39"/>
      <c r="E253" s="39"/>
      <c r="F253" s="39"/>
      <c r="G253" s="39"/>
      <c r="H253" s="39"/>
      <c r="I253" s="39"/>
      <c r="J253" s="39"/>
      <c r="K253" s="39"/>
      <c r="L253" s="39"/>
      <c r="M253" s="39"/>
      <c r="N253" s="39"/>
      <c r="O253" s="39"/>
      <c r="P253" s="39"/>
      <c r="Q253" s="39"/>
      <c r="R253" s="39"/>
      <c r="S253" s="39"/>
      <c r="T253" s="39"/>
      <c r="U253" s="39"/>
      <c r="V253" s="39"/>
      <c r="W253" s="39"/>
      <c r="X253" s="39"/>
      <c r="Y253" s="39"/>
      <c r="Z253" s="39"/>
      <c r="AA253" s="39"/>
      <c r="AB253" s="39"/>
      <c r="AC253" s="40"/>
      <c r="AD253" s="39"/>
      <c r="AE253" s="39"/>
      <c r="AF253" s="40"/>
      <c r="AG253" s="39"/>
      <c r="AH253" s="39"/>
      <c r="AI253" s="40"/>
      <c r="AJ253" s="140"/>
      <c r="AK253" s="9" t="s">
        <v>89</v>
      </c>
      <c r="AL253" s="9" t="s">
        <v>203</v>
      </c>
      <c r="AM253" s="9" t="s">
        <v>53</v>
      </c>
      <c r="AN253" s="11" t="s">
        <v>303</v>
      </c>
      <c r="AO253" s="2">
        <f t="shared" si="58"/>
        <v>0</v>
      </c>
      <c r="AP253" s="2">
        <f t="shared" si="59"/>
        <v>0</v>
      </c>
      <c r="AQ253" s="61"/>
      <c r="AR253" s="61"/>
      <c r="AS253" s="61"/>
      <c r="AT253" s="61"/>
      <c r="AU253" s="61"/>
      <c r="AV253" s="61"/>
      <c r="AW253" s="61"/>
      <c r="AX253" s="61"/>
      <c r="AY253" s="2">
        <f t="shared" si="52"/>
        <v>0</v>
      </c>
      <c r="AZ253" s="61"/>
      <c r="BA253" s="61"/>
      <c r="BB253" s="61"/>
      <c r="BC253" s="61"/>
      <c r="BD253" s="2">
        <f t="shared" si="53"/>
        <v>0</v>
      </c>
      <c r="BE253" s="61"/>
      <c r="BF253" s="61"/>
      <c r="BG253" s="61"/>
      <c r="BH253" s="61"/>
      <c r="BI253" s="2">
        <f t="shared" si="54"/>
        <v>0</v>
      </c>
      <c r="BJ253" s="61"/>
      <c r="BK253" s="61"/>
      <c r="BL253" s="61"/>
      <c r="BM253" s="61"/>
      <c r="BN253" s="2">
        <f t="shared" si="55"/>
        <v>0</v>
      </c>
      <c r="BO253" s="61"/>
      <c r="BP253" s="61"/>
      <c r="BQ253" s="61"/>
      <c r="BR253" s="61"/>
      <c r="BS253" s="16"/>
    </row>
    <row r="254" spans="1:71" x14ac:dyDescent="0.25">
      <c r="A254" s="138"/>
      <c r="B254" s="131"/>
      <c r="C254" s="39"/>
      <c r="D254" s="39"/>
      <c r="E254" s="39"/>
      <c r="F254" s="39"/>
      <c r="G254" s="39"/>
      <c r="H254" s="39"/>
      <c r="I254" s="39"/>
      <c r="J254" s="39"/>
      <c r="K254" s="39"/>
      <c r="L254" s="39"/>
      <c r="M254" s="39"/>
      <c r="N254" s="39"/>
      <c r="O254" s="39"/>
      <c r="P254" s="39"/>
      <c r="Q254" s="39"/>
      <c r="R254" s="39"/>
      <c r="S254" s="39"/>
      <c r="T254" s="39"/>
      <c r="U254" s="39"/>
      <c r="V254" s="39"/>
      <c r="W254" s="39"/>
      <c r="X254" s="39"/>
      <c r="Y254" s="39"/>
      <c r="Z254" s="39"/>
      <c r="AA254" s="39"/>
      <c r="AB254" s="39"/>
      <c r="AC254" s="40"/>
      <c r="AD254" s="39"/>
      <c r="AE254" s="39"/>
      <c r="AF254" s="40"/>
      <c r="AG254" s="39"/>
      <c r="AH254" s="39"/>
      <c r="AI254" s="40"/>
      <c r="AJ254" s="140"/>
      <c r="AK254" s="9" t="s">
        <v>89</v>
      </c>
      <c r="AL254" s="9" t="s">
        <v>203</v>
      </c>
      <c r="AM254" s="9" t="s">
        <v>53</v>
      </c>
      <c r="AN254" s="11" t="s">
        <v>75</v>
      </c>
      <c r="AO254" s="2">
        <f t="shared" si="58"/>
        <v>0</v>
      </c>
      <c r="AP254" s="2">
        <f t="shared" si="59"/>
        <v>0</v>
      </c>
      <c r="AQ254" s="61"/>
      <c r="AR254" s="61"/>
      <c r="AS254" s="61"/>
      <c r="AT254" s="61"/>
      <c r="AU254" s="61"/>
      <c r="AV254" s="61"/>
      <c r="AW254" s="61"/>
      <c r="AX254" s="61"/>
      <c r="AY254" s="2">
        <f t="shared" ref="AY254:AY291" si="62">AZ254+BA254+BB254+BC254</f>
        <v>0</v>
      </c>
      <c r="AZ254" s="61"/>
      <c r="BA254" s="61"/>
      <c r="BB254" s="61"/>
      <c r="BC254" s="61"/>
      <c r="BD254" s="2">
        <f t="shared" ref="BD254:BD291" si="63">BE254+BF254+BG254+BH254</f>
        <v>0</v>
      </c>
      <c r="BE254" s="61"/>
      <c r="BF254" s="61"/>
      <c r="BG254" s="61"/>
      <c r="BH254" s="61"/>
      <c r="BI254" s="2">
        <f t="shared" ref="BI254:BI291" si="64">BJ254+BK254+BL254+BM254</f>
        <v>0</v>
      </c>
      <c r="BJ254" s="61"/>
      <c r="BK254" s="61"/>
      <c r="BL254" s="61"/>
      <c r="BM254" s="61"/>
      <c r="BN254" s="2">
        <f t="shared" ref="BN254:BN291" si="65">BO254+BP254+BQ254+BR254</f>
        <v>0</v>
      </c>
      <c r="BO254" s="61"/>
      <c r="BP254" s="61"/>
      <c r="BQ254" s="61"/>
      <c r="BR254" s="61"/>
      <c r="BS254" s="16"/>
    </row>
    <row r="255" spans="1:71" x14ac:dyDescent="0.25">
      <c r="A255" s="138"/>
      <c r="B255" s="131"/>
      <c r="C255" s="39"/>
      <c r="D255" s="39"/>
      <c r="E255" s="39"/>
      <c r="F255" s="39"/>
      <c r="G255" s="39"/>
      <c r="H255" s="39"/>
      <c r="I255" s="39"/>
      <c r="J255" s="39"/>
      <c r="K255" s="39"/>
      <c r="L255" s="39"/>
      <c r="M255" s="39"/>
      <c r="N255" s="39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  <c r="Z255" s="39"/>
      <c r="AA255" s="39"/>
      <c r="AB255" s="39"/>
      <c r="AC255" s="40"/>
      <c r="AD255" s="39"/>
      <c r="AE255" s="39"/>
      <c r="AF255" s="40"/>
      <c r="AG255" s="39"/>
      <c r="AH255" s="39"/>
      <c r="AI255" s="40"/>
      <c r="AJ255" s="140"/>
      <c r="AK255" s="9" t="s">
        <v>89</v>
      </c>
      <c r="AL255" s="9" t="s">
        <v>203</v>
      </c>
      <c r="AM255" s="9" t="s">
        <v>50</v>
      </c>
      <c r="AN255" s="9" t="s">
        <v>48</v>
      </c>
      <c r="AO255" s="2">
        <f t="shared" si="58"/>
        <v>0</v>
      </c>
      <c r="AP255" s="2">
        <f t="shared" si="59"/>
        <v>0</v>
      </c>
      <c r="AQ255" s="61"/>
      <c r="AR255" s="61"/>
      <c r="AS255" s="61"/>
      <c r="AT255" s="61"/>
      <c r="AU255" s="61"/>
      <c r="AV255" s="61"/>
      <c r="AW255" s="61"/>
      <c r="AX255" s="61"/>
      <c r="AY255" s="2">
        <f t="shared" si="62"/>
        <v>0</v>
      </c>
      <c r="AZ255" s="61"/>
      <c r="BA255" s="61"/>
      <c r="BB255" s="61"/>
      <c r="BC255" s="61"/>
      <c r="BD255" s="2">
        <f t="shared" si="63"/>
        <v>0</v>
      </c>
      <c r="BE255" s="61"/>
      <c r="BF255" s="61"/>
      <c r="BG255" s="61"/>
      <c r="BH255" s="61"/>
      <c r="BI255" s="2">
        <f t="shared" si="64"/>
        <v>0</v>
      </c>
      <c r="BJ255" s="61"/>
      <c r="BK255" s="61"/>
      <c r="BL255" s="61"/>
      <c r="BM255" s="61"/>
      <c r="BN255" s="2">
        <f t="shared" si="65"/>
        <v>0</v>
      </c>
      <c r="BO255" s="61"/>
      <c r="BP255" s="61"/>
      <c r="BQ255" s="61"/>
      <c r="BR255" s="61"/>
      <c r="BS255" s="16"/>
    </row>
    <row r="256" spans="1:71" x14ac:dyDescent="0.25">
      <c r="A256" s="138"/>
      <c r="B256" s="131"/>
      <c r="C256" s="39"/>
      <c r="D256" s="39"/>
      <c r="E256" s="39"/>
      <c r="F256" s="39"/>
      <c r="G256" s="39"/>
      <c r="H256" s="39"/>
      <c r="I256" s="39"/>
      <c r="J256" s="39"/>
      <c r="K256" s="39"/>
      <c r="L256" s="39"/>
      <c r="M256" s="39"/>
      <c r="N256" s="39"/>
      <c r="O256" s="39"/>
      <c r="P256" s="39"/>
      <c r="Q256" s="39"/>
      <c r="R256" s="39"/>
      <c r="S256" s="39"/>
      <c r="T256" s="39"/>
      <c r="U256" s="39"/>
      <c r="V256" s="39"/>
      <c r="W256" s="39"/>
      <c r="X256" s="39"/>
      <c r="Y256" s="39"/>
      <c r="Z256" s="39"/>
      <c r="AA256" s="39"/>
      <c r="AB256" s="39"/>
      <c r="AC256" s="40"/>
      <c r="AD256" s="39"/>
      <c r="AE256" s="39"/>
      <c r="AF256" s="40"/>
      <c r="AG256" s="39"/>
      <c r="AH256" s="39"/>
      <c r="AI256" s="40"/>
      <c r="AJ256" s="140"/>
      <c r="AK256" s="9" t="s">
        <v>89</v>
      </c>
      <c r="AL256" s="9" t="s">
        <v>203</v>
      </c>
      <c r="AM256" s="9" t="s">
        <v>68</v>
      </c>
      <c r="AN256" s="9" t="s">
        <v>48</v>
      </c>
      <c r="AO256" s="2">
        <f t="shared" si="58"/>
        <v>0</v>
      </c>
      <c r="AP256" s="2">
        <f t="shared" si="59"/>
        <v>0</v>
      </c>
      <c r="AQ256" s="61"/>
      <c r="AR256" s="61"/>
      <c r="AS256" s="61"/>
      <c r="AT256" s="61"/>
      <c r="AU256" s="61"/>
      <c r="AV256" s="61"/>
      <c r="AW256" s="61"/>
      <c r="AX256" s="61"/>
      <c r="AY256" s="2">
        <f t="shared" si="62"/>
        <v>0</v>
      </c>
      <c r="AZ256" s="61"/>
      <c r="BA256" s="61"/>
      <c r="BB256" s="61"/>
      <c r="BC256" s="61"/>
      <c r="BD256" s="2">
        <f t="shared" si="63"/>
        <v>0</v>
      </c>
      <c r="BE256" s="61"/>
      <c r="BF256" s="61"/>
      <c r="BG256" s="61"/>
      <c r="BH256" s="61"/>
      <c r="BI256" s="2">
        <f t="shared" si="64"/>
        <v>0</v>
      </c>
      <c r="BJ256" s="61"/>
      <c r="BK256" s="61"/>
      <c r="BL256" s="61"/>
      <c r="BM256" s="61"/>
      <c r="BN256" s="2">
        <f t="shared" si="65"/>
        <v>0</v>
      </c>
      <c r="BO256" s="61"/>
      <c r="BP256" s="61"/>
      <c r="BQ256" s="61"/>
      <c r="BR256" s="61"/>
      <c r="BS256" s="16"/>
    </row>
    <row r="257" spans="1:71" ht="33.950000000000003" customHeight="1" x14ac:dyDescent="0.25">
      <c r="A257" s="138"/>
      <c r="B257" s="131"/>
      <c r="C257" s="39"/>
      <c r="D257" s="39"/>
      <c r="E257" s="39"/>
      <c r="F257" s="39"/>
      <c r="G257" s="39"/>
      <c r="H257" s="39"/>
      <c r="I257" s="39"/>
      <c r="J257" s="39"/>
      <c r="K257" s="39"/>
      <c r="L257" s="39"/>
      <c r="M257" s="39"/>
      <c r="N257" s="39"/>
      <c r="O257" s="39"/>
      <c r="P257" s="39"/>
      <c r="Q257" s="39"/>
      <c r="R257" s="39"/>
      <c r="S257" s="39"/>
      <c r="T257" s="39"/>
      <c r="U257" s="39"/>
      <c r="V257" s="39"/>
      <c r="W257" s="39"/>
      <c r="X257" s="39"/>
      <c r="Y257" s="39"/>
      <c r="Z257" s="39"/>
      <c r="AA257" s="39"/>
      <c r="AB257" s="39"/>
      <c r="AC257" s="40"/>
      <c r="AD257" s="39"/>
      <c r="AE257" s="39"/>
      <c r="AF257" s="40"/>
      <c r="AG257" s="39"/>
      <c r="AH257" s="39"/>
      <c r="AI257" s="40"/>
      <c r="AJ257" s="140"/>
      <c r="AK257" s="9" t="s">
        <v>89</v>
      </c>
      <c r="AL257" s="9" t="s">
        <v>203</v>
      </c>
      <c r="AM257" s="9" t="s">
        <v>66</v>
      </c>
      <c r="AN257" s="9" t="s">
        <v>48</v>
      </c>
      <c r="AO257" s="2">
        <f t="shared" si="58"/>
        <v>0</v>
      </c>
      <c r="AP257" s="2">
        <f t="shared" si="59"/>
        <v>0</v>
      </c>
      <c r="AQ257" s="61"/>
      <c r="AR257" s="61"/>
      <c r="AS257" s="61"/>
      <c r="AT257" s="61"/>
      <c r="AU257" s="61"/>
      <c r="AV257" s="61"/>
      <c r="AW257" s="61"/>
      <c r="AX257" s="61"/>
      <c r="AY257" s="2">
        <f t="shared" si="62"/>
        <v>0</v>
      </c>
      <c r="AZ257" s="61"/>
      <c r="BA257" s="61"/>
      <c r="BB257" s="61"/>
      <c r="BC257" s="61"/>
      <c r="BD257" s="2">
        <f t="shared" si="63"/>
        <v>0</v>
      </c>
      <c r="BE257" s="61"/>
      <c r="BF257" s="61"/>
      <c r="BG257" s="61"/>
      <c r="BH257" s="61"/>
      <c r="BI257" s="2">
        <f t="shared" si="64"/>
        <v>0</v>
      </c>
      <c r="BJ257" s="61"/>
      <c r="BK257" s="61"/>
      <c r="BL257" s="61"/>
      <c r="BM257" s="61"/>
      <c r="BN257" s="2">
        <f t="shared" si="65"/>
        <v>0</v>
      </c>
      <c r="BO257" s="61"/>
      <c r="BP257" s="61"/>
      <c r="BQ257" s="61"/>
      <c r="BR257" s="61"/>
      <c r="BS257" s="16"/>
    </row>
    <row r="258" spans="1:71" x14ac:dyDescent="0.25">
      <c r="A258" s="138"/>
      <c r="B258" s="131"/>
      <c r="C258" s="39"/>
      <c r="D258" s="39"/>
      <c r="E258" s="39"/>
      <c r="F258" s="39"/>
      <c r="G258" s="39"/>
      <c r="H258" s="39"/>
      <c r="I258" s="39"/>
      <c r="J258" s="39"/>
      <c r="K258" s="39"/>
      <c r="L258" s="39"/>
      <c r="M258" s="39"/>
      <c r="N258" s="39"/>
      <c r="O258" s="39"/>
      <c r="P258" s="39"/>
      <c r="Q258" s="39"/>
      <c r="R258" s="39"/>
      <c r="S258" s="39"/>
      <c r="T258" s="39"/>
      <c r="U258" s="39"/>
      <c r="V258" s="39"/>
      <c r="W258" s="39"/>
      <c r="X258" s="39"/>
      <c r="Y258" s="39"/>
      <c r="Z258" s="39"/>
      <c r="AA258" s="39"/>
      <c r="AB258" s="39"/>
      <c r="AC258" s="40"/>
      <c r="AD258" s="39"/>
      <c r="AE258" s="39"/>
      <c r="AF258" s="40"/>
      <c r="AG258" s="39"/>
      <c r="AH258" s="39"/>
      <c r="AI258" s="40"/>
      <c r="AJ258" s="140"/>
      <c r="AK258" s="9" t="s">
        <v>89</v>
      </c>
      <c r="AL258" s="9" t="s">
        <v>203</v>
      </c>
      <c r="AM258" s="9" t="s">
        <v>69</v>
      </c>
      <c r="AN258" s="9" t="s">
        <v>48</v>
      </c>
      <c r="AO258" s="2">
        <f t="shared" si="58"/>
        <v>0</v>
      </c>
      <c r="AP258" s="2">
        <f t="shared" si="59"/>
        <v>0</v>
      </c>
      <c r="AQ258" s="61"/>
      <c r="AR258" s="61"/>
      <c r="AS258" s="61"/>
      <c r="AT258" s="61"/>
      <c r="AU258" s="61"/>
      <c r="AV258" s="61"/>
      <c r="AW258" s="61"/>
      <c r="AX258" s="61"/>
      <c r="AY258" s="2">
        <f t="shared" si="62"/>
        <v>0</v>
      </c>
      <c r="AZ258" s="61"/>
      <c r="BA258" s="61"/>
      <c r="BB258" s="61"/>
      <c r="BC258" s="61"/>
      <c r="BD258" s="2">
        <f t="shared" si="63"/>
        <v>0</v>
      </c>
      <c r="BE258" s="61"/>
      <c r="BF258" s="61"/>
      <c r="BG258" s="61"/>
      <c r="BH258" s="61"/>
      <c r="BI258" s="2">
        <f t="shared" si="64"/>
        <v>0</v>
      </c>
      <c r="BJ258" s="61"/>
      <c r="BK258" s="61"/>
      <c r="BL258" s="61"/>
      <c r="BM258" s="61"/>
      <c r="BN258" s="2">
        <f t="shared" si="65"/>
        <v>0</v>
      </c>
      <c r="BO258" s="61"/>
      <c r="BP258" s="61"/>
      <c r="BQ258" s="61"/>
      <c r="BR258" s="61"/>
      <c r="BS258" s="16"/>
    </row>
    <row r="259" spans="1:71" ht="33.75" x14ac:dyDescent="0.25">
      <c r="A259" s="138" t="s">
        <v>326</v>
      </c>
      <c r="B259" s="131" t="s">
        <v>327</v>
      </c>
      <c r="C259" s="39" t="s">
        <v>93</v>
      </c>
      <c r="D259" s="39" t="s">
        <v>43</v>
      </c>
      <c r="E259" s="39" t="s">
        <v>95</v>
      </c>
      <c r="F259" s="39"/>
      <c r="G259" s="39"/>
      <c r="H259" s="39"/>
      <c r="I259" s="39"/>
      <c r="J259" s="39"/>
      <c r="K259" s="39"/>
      <c r="L259" s="39"/>
      <c r="M259" s="39"/>
      <c r="N259" s="39"/>
      <c r="O259" s="39"/>
      <c r="P259" s="39"/>
      <c r="Q259" s="39"/>
      <c r="R259" s="39"/>
      <c r="S259" s="39"/>
      <c r="T259" s="39"/>
      <c r="U259" s="39"/>
      <c r="V259" s="39"/>
      <c r="W259" s="39"/>
      <c r="X259" s="39"/>
      <c r="Y259" s="39"/>
      <c r="Z259" s="39"/>
      <c r="AA259" s="39"/>
      <c r="AB259" s="39"/>
      <c r="AC259" s="40"/>
      <c r="AD259" s="39"/>
      <c r="AE259" s="39"/>
      <c r="AF259" s="40"/>
      <c r="AG259" s="41"/>
      <c r="AH259" s="41"/>
      <c r="AI259" s="42"/>
      <c r="AJ259" s="140" t="s">
        <v>45</v>
      </c>
      <c r="AK259" s="9" t="s">
        <v>325</v>
      </c>
      <c r="AL259" s="9" t="s">
        <v>203</v>
      </c>
      <c r="AM259" s="9" t="s">
        <v>92</v>
      </c>
      <c r="AN259" s="9" t="s">
        <v>61</v>
      </c>
      <c r="AO259" s="2">
        <f t="shared" si="58"/>
        <v>0</v>
      </c>
      <c r="AP259" s="2">
        <f t="shared" si="59"/>
        <v>0</v>
      </c>
      <c r="AQ259" s="61"/>
      <c r="AR259" s="61"/>
      <c r="AS259" s="61"/>
      <c r="AT259" s="61"/>
      <c r="AU259" s="61"/>
      <c r="AV259" s="61"/>
      <c r="AW259" s="61"/>
      <c r="AX259" s="61"/>
      <c r="AY259" s="2">
        <f t="shared" si="62"/>
        <v>0</v>
      </c>
      <c r="AZ259" s="61"/>
      <c r="BA259" s="61"/>
      <c r="BB259" s="61"/>
      <c r="BC259" s="61"/>
      <c r="BD259" s="2">
        <f t="shared" si="63"/>
        <v>0</v>
      </c>
      <c r="BE259" s="61"/>
      <c r="BF259" s="61"/>
      <c r="BG259" s="61"/>
      <c r="BH259" s="61"/>
      <c r="BI259" s="2">
        <f t="shared" si="64"/>
        <v>0</v>
      </c>
      <c r="BJ259" s="61"/>
      <c r="BK259" s="61"/>
      <c r="BL259" s="61"/>
      <c r="BM259" s="61"/>
      <c r="BN259" s="2">
        <f t="shared" si="65"/>
        <v>0</v>
      </c>
      <c r="BO259" s="61"/>
      <c r="BP259" s="61"/>
      <c r="BQ259" s="61"/>
      <c r="BR259" s="61"/>
      <c r="BS259" s="16"/>
    </row>
    <row r="260" spans="1:71" ht="112.5" customHeight="1" x14ac:dyDescent="0.25">
      <c r="A260" s="138"/>
      <c r="B260" s="131"/>
      <c r="C260" s="39"/>
      <c r="D260" s="39"/>
      <c r="E260" s="39"/>
      <c r="F260" s="39"/>
      <c r="G260" s="39"/>
      <c r="H260" s="39"/>
      <c r="I260" s="39"/>
      <c r="J260" s="39"/>
      <c r="K260" s="39"/>
      <c r="L260" s="39"/>
      <c r="M260" s="39"/>
      <c r="N260" s="39"/>
      <c r="O260" s="39"/>
      <c r="P260" s="39"/>
      <c r="Q260" s="39"/>
      <c r="R260" s="39"/>
      <c r="S260" s="39"/>
      <c r="T260" s="39"/>
      <c r="U260" s="39"/>
      <c r="V260" s="39"/>
      <c r="W260" s="39"/>
      <c r="X260" s="39"/>
      <c r="Y260" s="39"/>
      <c r="Z260" s="39"/>
      <c r="AA260" s="39"/>
      <c r="AB260" s="39"/>
      <c r="AC260" s="40"/>
      <c r="AD260" s="39"/>
      <c r="AE260" s="39"/>
      <c r="AF260" s="40"/>
      <c r="AG260" s="39"/>
      <c r="AH260" s="39"/>
      <c r="AI260" s="40"/>
      <c r="AJ260" s="140"/>
      <c r="AK260" s="9" t="s">
        <v>89</v>
      </c>
      <c r="AL260" s="9" t="s">
        <v>203</v>
      </c>
      <c r="AM260" s="9" t="s">
        <v>92</v>
      </c>
      <c r="AN260" s="9" t="s">
        <v>61</v>
      </c>
      <c r="AO260" s="2">
        <f t="shared" si="58"/>
        <v>0</v>
      </c>
      <c r="AP260" s="2">
        <f t="shared" si="59"/>
        <v>0</v>
      </c>
      <c r="AQ260" s="61"/>
      <c r="AR260" s="61"/>
      <c r="AS260" s="61"/>
      <c r="AT260" s="61"/>
      <c r="AU260" s="61"/>
      <c r="AV260" s="61"/>
      <c r="AW260" s="61"/>
      <c r="AX260" s="61"/>
      <c r="AY260" s="2">
        <f t="shared" si="62"/>
        <v>0</v>
      </c>
      <c r="AZ260" s="61"/>
      <c r="BA260" s="61"/>
      <c r="BB260" s="61"/>
      <c r="BC260" s="61"/>
      <c r="BD260" s="2">
        <f t="shared" si="63"/>
        <v>0</v>
      </c>
      <c r="BE260" s="61"/>
      <c r="BF260" s="61"/>
      <c r="BG260" s="61"/>
      <c r="BH260" s="61"/>
      <c r="BI260" s="2">
        <f t="shared" si="64"/>
        <v>0</v>
      </c>
      <c r="BJ260" s="61"/>
      <c r="BK260" s="61"/>
      <c r="BL260" s="61"/>
      <c r="BM260" s="61"/>
      <c r="BN260" s="2">
        <f t="shared" si="65"/>
        <v>0</v>
      </c>
      <c r="BO260" s="61"/>
      <c r="BP260" s="61"/>
      <c r="BQ260" s="61"/>
      <c r="BR260" s="61"/>
      <c r="BS260" s="16"/>
    </row>
    <row r="261" spans="1:71" ht="45" x14ac:dyDescent="0.25">
      <c r="A261" s="37" t="s">
        <v>328</v>
      </c>
      <c r="B261" s="38" t="s">
        <v>329</v>
      </c>
      <c r="C261" s="39" t="s">
        <v>41</v>
      </c>
      <c r="D261" s="39" t="s">
        <v>123</v>
      </c>
      <c r="E261" s="39" t="s">
        <v>42</v>
      </c>
      <c r="F261" s="39"/>
      <c r="G261" s="39"/>
      <c r="H261" s="39"/>
      <c r="I261" s="39"/>
      <c r="J261" s="39"/>
      <c r="K261" s="39"/>
      <c r="L261" s="39"/>
      <c r="M261" s="39"/>
      <c r="N261" s="39"/>
      <c r="O261" s="39"/>
      <c r="P261" s="39"/>
      <c r="Q261" s="39"/>
      <c r="R261" s="39"/>
      <c r="S261" s="39"/>
      <c r="T261" s="39"/>
      <c r="U261" s="39"/>
      <c r="V261" s="39"/>
      <c r="W261" s="39"/>
      <c r="X261" s="39"/>
      <c r="Y261" s="39"/>
      <c r="Z261" s="39"/>
      <c r="AA261" s="39"/>
      <c r="AB261" s="39"/>
      <c r="AC261" s="40"/>
      <c r="AD261" s="39"/>
      <c r="AE261" s="39"/>
      <c r="AF261" s="40"/>
      <c r="AG261" s="41"/>
      <c r="AH261" s="41"/>
      <c r="AI261" s="42"/>
      <c r="AJ261" s="8" t="s">
        <v>101</v>
      </c>
      <c r="AK261" s="9" t="s">
        <v>98</v>
      </c>
      <c r="AL261" s="9" t="s">
        <v>209</v>
      </c>
      <c r="AM261" s="9" t="s">
        <v>99</v>
      </c>
      <c r="AN261" s="9" t="s">
        <v>48</v>
      </c>
      <c r="AO261" s="2">
        <f t="shared" si="58"/>
        <v>0</v>
      </c>
      <c r="AP261" s="2">
        <f t="shared" si="59"/>
        <v>0</v>
      </c>
      <c r="AQ261" s="61"/>
      <c r="AR261" s="61"/>
      <c r="AS261" s="61"/>
      <c r="AT261" s="61"/>
      <c r="AU261" s="61"/>
      <c r="AV261" s="61"/>
      <c r="AW261" s="61"/>
      <c r="AX261" s="61"/>
      <c r="AY261" s="2">
        <f t="shared" si="62"/>
        <v>0</v>
      </c>
      <c r="AZ261" s="61"/>
      <c r="BA261" s="61"/>
      <c r="BB261" s="61"/>
      <c r="BC261" s="61"/>
      <c r="BD261" s="2">
        <f t="shared" si="63"/>
        <v>0</v>
      </c>
      <c r="BE261" s="61"/>
      <c r="BF261" s="61"/>
      <c r="BG261" s="61"/>
      <c r="BH261" s="61"/>
      <c r="BI261" s="2">
        <f t="shared" si="64"/>
        <v>0</v>
      </c>
      <c r="BJ261" s="61"/>
      <c r="BK261" s="61"/>
      <c r="BL261" s="61"/>
      <c r="BM261" s="61"/>
      <c r="BN261" s="2">
        <f t="shared" si="65"/>
        <v>0</v>
      </c>
      <c r="BO261" s="61"/>
      <c r="BP261" s="61"/>
      <c r="BQ261" s="61"/>
      <c r="BR261" s="61"/>
      <c r="BS261" s="16"/>
    </row>
    <row r="262" spans="1:71" x14ac:dyDescent="0.25">
      <c r="A262" s="144" t="s">
        <v>394</v>
      </c>
      <c r="B262" s="132">
        <v>6813</v>
      </c>
      <c r="C262" s="39"/>
      <c r="D262" s="39"/>
      <c r="E262" s="39"/>
      <c r="F262" s="39"/>
      <c r="G262" s="39"/>
      <c r="H262" s="39"/>
      <c r="I262" s="39"/>
      <c r="J262" s="39"/>
      <c r="K262" s="39"/>
      <c r="L262" s="39"/>
      <c r="M262" s="39"/>
      <c r="N262" s="39"/>
      <c r="O262" s="39"/>
      <c r="P262" s="39"/>
      <c r="Q262" s="39"/>
      <c r="R262" s="39"/>
      <c r="S262" s="39"/>
      <c r="T262" s="39"/>
      <c r="U262" s="39"/>
      <c r="V262" s="39"/>
      <c r="W262" s="39"/>
      <c r="X262" s="39"/>
      <c r="Y262" s="39"/>
      <c r="Z262" s="39"/>
      <c r="AA262" s="39"/>
      <c r="AB262" s="39"/>
      <c r="AC262" s="40"/>
      <c r="AD262" s="39"/>
      <c r="AE262" s="39"/>
      <c r="AF262" s="40"/>
      <c r="AG262" s="41"/>
      <c r="AH262" s="41"/>
      <c r="AI262" s="42"/>
      <c r="AJ262" s="141"/>
      <c r="AK262" s="11" t="s">
        <v>390</v>
      </c>
      <c r="AL262" s="9" t="s">
        <v>391</v>
      </c>
      <c r="AM262" s="9" t="s">
        <v>392</v>
      </c>
      <c r="AN262" s="9" t="s">
        <v>48</v>
      </c>
      <c r="AO262" s="2">
        <f t="shared" si="58"/>
        <v>0</v>
      </c>
      <c r="AP262" s="2">
        <f t="shared" si="59"/>
        <v>0</v>
      </c>
      <c r="AQ262" s="61"/>
      <c r="AR262" s="61"/>
      <c r="AS262" s="61"/>
      <c r="AT262" s="61"/>
      <c r="AU262" s="61"/>
      <c r="AV262" s="61"/>
      <c r="AW262" s="61"/>
      <c r="AX262" s="61"/>
      <c r="AY262" s="2">
        <f t="shared" si="62"/>
        <v>0</v>
      </c>
      <c r="AZ262" s="61"/>
      <c r="BA262" s="61"/>
      <c r="BB262" s="61"/>
      <c r="BC262" s="61"/>
      <c r="BD262" s="2">
        <f t="shared" si="63"/>
        <v>0</v>
      </c>
      <c r="BE262" s="61"/>
      <c r="BF262" s="61"/>
      <c r="BG262" s="61"/>
      <c r="BH262" s="61"/>
      <c r="BI262" s="2">
        <f t="shared" si="64"/>
        <v>0</v>
      </c>
      <c r="BJ262" s="61"/>
      <c r="BK262" s="61"/>
      <c r="BL262" s="61"/>
      <c r="BM262" s="61"/>
      <c r="BN262" s="2">
        <f t="shared" si="65"/>
        <v>0</v>
      </c>
      <c r="BO262" s="61"/>
      <c r="BP262" s="61"/>
      <c r="BQ262" s="61"/>
      <c r="BR262" s="61"/>
      <c r="BS262" s="16"/>
    </row>
    <row r="263" spans="1:71" x14ac:dyDescent="0.25">
      <c r="A263" s="145"/>
      <c r="B263" s="134"/>
      <c r="C263" s="39"/>
      <c r="D263" s="39"/>
      <c r="E263" s="39"/>
      <c r="F263" s="39"/>
      <c r="G263" s="39"/>
      <c r="H263" s="39"/>
      <c r="I263" s="39"/>
      <c r="J263" s="39"/>
      <c r="K263" s="39"/>
      <c r="L263" s="39"/>
      <c r="M263" s="39"/>
      <c r="N263" s="39"/>
      <c r="O263" s="39"/>
      <c r="P263" s="39"/>
      <c r="Q263" s="39"/>
      <c r="R263" s="39"/>
      <c r="S263" s="39"/>
      <c r="T263" s="39"/>
      <c r="U263" s="39"/>
      <c r="V263" s="39"/>
      <c r="W263" s="39"/>
      <c r="X263" s="39"/>
      <c r="Y263" s="39"/>
      <c r="Z263" s="39"/>
      <c r="AA263" s="39"/>
      <c r="AB263" s="39"/>
      <c r="AC263" s="40"/>
      <c r="AD263" s="39"/>
      <c r="AE263" s="39"/>
      <c r="AF263" s="40"/>
      <c r="AG263" s="41"/>
      <c r="AH263" s="41"/>
      <c r="AI263" s="42"/>
      <c r="AJ263" s="143"/>
      <c r="AK263" s="11" t="s">
        <v>390</v>
      </c>
      <c r="AL263" s="9" t="s">
        <v>393</v>
      </c>
      <c r="AM263" s="9" t="s">
        <v>392</v>
      </c>
      <c r="AN263" s="9" t="s">
        <v>48</v>
      </c>
      <c r="AO263" s="2">
        <f t="shared" si="58"/>
        <v>0</v>
      </c>
      <c r="AP263" s="2">
        <f t="shared" si="59"/>
        <v>0</v>
      </c>
      <c r="AQ263" s="61"/>
      <c r="AR263" s="61"/>
      <c r="AS263" s="61"/>
      <c r="AT263" s="61"/>
      <c r="AU263" s="61"/>
      <c r="AV263" s="61"/>
      <c r="AW263" s="61"/>
      <c r="AX263" s="61"/>
      <c r="AY263" s="2">
        <f t="shared" si="62"/>
        <v>0</v>
      </c>
      <c r="AZ263" s="61"/>
      <c r="BA263" s="61"/>
      <c r="BB263" s="61"/>
      <c r="BC263" s="61"/>
      <c r="BD263" s="2">
        <f t="shared" si="63"/>
        <v>0</v>
      </c>
      <c r="BE263" s="61"/>
      <c r="BF263" s="61"/>
      <c r="BG263" s="61"/>
      <c r="BH263" s="61"/>
      <c r="BI263" s="2">
        <f t="shared" si="64"/>
        <v>0</v>
      </c>
      <c r="BJ263" s="61"/>
      <c r="BK263" s="61"/>
      <c r="BL263" s="61"/>
      <c r="BM263" s="61"/>
      <c r="BN263" s="2">
        <f t="shared" si="65"/>
        <v>0</v>
      </c>
      <c r="BO263" s="61"/>
      <c r="BP263" s="61"/>
      <c r="BQ263" s="61"/>
      <c r="BR263" s="61"/>
      <c r="BS263" s="16"/>
    </row>
    <row r="264" spans="1:71" ht="94.5" x14ac:dyDescent="0.25">
      <c r="A264" s="49" t="s">
        <v>330</v>
      </c>
      <c r="B264" s="52" t="s">
        <v>331</v>
      </c>
      <c r="C264" s="50" t="s">
        <v>38</v>
      </c>
      <c r="D264" s="50" t="s">
        <v>38</v>
      </c>
      <c r="E264" s="50" t="s">
        <v>38</v>
      </c>
      <c r="F264" s="50" t="s">
        <v>38</v>
      </c>
      <c r="G264" s="50" t="s">
        <v>38</v>
      </c>
      <c r="H264" s="50" t="s">
        <v>38</v>
      </c>
      <c r="I264" s="50" t="s">
        <v>38</v>
      </c>
      <c r="J264" s="50" t="s">
        <v>38</v>
      </c>
      <c r="K264" s="50" t="s">
        <v>38</v>
      </c>
      <c r="L264" s="50" t="s">
        <v>38</v>
      </c>
      <c r="M264" s="50" t="s">
        <v>38</v>
      </c>
      <c r="N264" s="50" t="s">
        <v>38</v>
      </c>
      <c r="O264" s="50" t="s">
        <v>38</v>
      </c>
      <c r="P264" s="50" t="s">
        <v>38</v>
      </c>
      <c r="Q264" s="50" t="s">
        <v>38</v>
      </c>
      <c r="R264" s="50" t="s">
        <v>38</v>
      </c>
      <c r="S264" s="50" t="s">
        <v>38</v>
      </c>
      <c r="T264" s="50" t="s">
        <v>38</v>
      </c>
      <c r="U264" s="50" t="s">
        <v>38</v>
      </c>
      <c r="V264" s="50" t="s">
        <v>38</v>
      </c>
      <c r="W264" s="50" t="s">
        <v>38</v>
      </c>
      <c r="X264" s="50" t="s">
        <v>38</v>
      </c>
      <c r="Y264" s="50" t="s">
        <v>38</v>
      </c>
      <c r="Z264" s="50" t="s">
        <v>38</v>
      </c>
      <c r="AA264" s="50" t="s">
        <v>38</v>
      </c>
      <c r="AB264" s="50" t="s">
        <v>38</v>
      </c>
      <c r="AC264" s="50" t="s">
        <v>38</v>
      </c>
      <c r="AD264" s="50" t="s">
        <v>38</v>
      </c>
      <c r="AE264" s="50" t="s">
        <v>38</v>
      </c>
      <c r="AF264" s="50" t="s">
        <v>38</v>
      </c>
      <c r="AG264" s="51" t="s">
        <v>38</v>
      </c>
      <c r="AH264" s="51" t="s">
        <v>38</v>
      </c>
      <c r="AI264" s="51" t="s">
        <v>38</v>
      </c>
      <c r="AJ264" s="14" t="s">
        <v>38</v>
      </c>
      <c r="AK264" s="14" t="s">
        <v>38</v>
      </c>
      <c r="AL264" s="14" t="s">
        <v>38</v>
      </c>
      <c r="AM264" s="14" t="s">
        <v>38</v>
      </c>
      <c r="AN264" s="14" t="s">
        <v>38</v>
      </c>
      <c r="AO264" s="2">
        <f t="shared" si="58"/>
        <v>0</v>
      </c>
      <c r="AP264" s="2">
        <f t="shared" si="59"/>
        <v>0</v>
      </c>
      <c r="AQ264" s="2">
        <f t="shared" ref="AQ264:BR264" si="66">AQ265+AQ268</f>
        <v>0</v>
      </c>
      <c r="AR264" s="2">
        <f t="shared" si="66"/>
        <v>0</v>
      </c>
      <c r="AS264" s="2">
        <f t="shared" si="66"/>
        <v>0</v>
      </c>
      <c r="AT264" s="2">
        <f t="shared" si="66"/>
        <v>0</v>
      </c>
      <c r="AU264" s="2">
        <f t="shared" si="66"/>
        <v>0</v>
      </c>
      <c r="AV264" s="2">
        <f t="shared" si="66"/>
        <v>0</v>
      </c>
      <c r="AW264" s="2">
        <f t="shared" si="66"/>
        <v>0</v>
      </c>
      <c r="AX264" s="2">
        <f t="shared" si="66"/>
        <v>0</v>
      </c>
      <c r="AY264" s="2">
        <f t="shared" si="62"/>
        <v>0</v>
      </c>
      <c r="AZ264" s="2">
        <f t="shared" si="66"/>
        <v>0</v>
      </c>
      <c r="BA264" s="2">
        <f t="shared" si="66"/>
        <v>0</v>
      </c>
      <c r="BB264" s="2">
        <f t="shared" si="66"/>
        <v>0</v>
      </c>
      <c r="BC264" s="2">
        <f t="shared" si="66"/>
        <v>0</v>
      </c>
      <c r="BD264" s="2">
        <f t="shared" si="63"/>
        <v>0</v>
      </c>
      <c r="BE264" s="2">
        <f t="shared" si="66"/>
        <v>0</v>
      </c>
      <c r="BF264" s="2">
        <f t="shared" si="66"/>
        <v>0</v>
      </c>
      <c r="BG264" s="2">
        <f t="shared" si="66"/>
        <v>0</v>
      </c>
      <c r="BH264" s="2">
        <f t="shared" si="66"/>
        <v>0</v>
      </c>
      <c r="BI264" s="2">
        <f t="shared" si="64"/>
        <v>0</v>
      </c>
      <c r="BJ264" s="2">
        <f t="shared" si="66"/>
        <v>0</v>
      </c>
      <c r="BK264" s="2">
        <f t="shared" si="66"/>
        <v>0</v>
      </c>
      <c r="BL264" s="2">
        <f t="shared" si="66"/>
        <v>0</v>
      </c>
      <c r="BM264" s="2">
        <f t="shared" si="66"/>
        <v>0</v>
      </c>
      <c r="BN264" s="2">
        <f t="shared" si="65"/>
        <v>0</v>
      </c>
      <c r="BO264" s="2">
        <f t="shared" si="66"/>
        <v>0</v>
      </c>
      <c r="BP264" s="2">
        <f t="shared" si="66"/>
        <v>0</v>
      </c>
      <c r="BQ264" s="2">
        <f t="shared" si="66"/>
        <v>0</v>
      </c>
      <c r="BR264" s="2">
        <f t="shared" si="66"/>
        <v>0</v>
      </c>
      <c r="BS264" s="16"/>
    </row>
    <row r="265" spans="1:71" ht="73.5" x14ac:dyDescent="0.25">
      <c r="A265" s="53" t="s">
        <v>332</v>
      </c>
      <c r="B265" s="54" t="s">
        <v>333</v>
      </c>
      <c r="C265" s="55" t="s">
        <v>38</v>
      </c>
      <c r="D265" s="55" t="s">
        <v>38</v>
      </c>
      <c r="E265" s="55" t="s">
        <v>38</v>
      </c>
      <c r="F265" s="55" t="s">
        <v>38</v>
      </c>
      <c r="G265" s="55" t="s">
        <v>38</v>
      </c>
      <c r="H265" s="55" t="s">
        <v>38</v>
      </c>
      <c r="I265" s="55" t="s">
        <v>38</v>
      </c>
      <c r="J265" s="55" t="s">
        <v>38</v>
      </c>
      <c r="K265" s="55" t="s">
        <v>38</v>
      </c>
      <c r="L265" s="55" t="s">
        <v>38</v>
      </c>
      <c r="M265" s="55" t="s">
        <v>38</v>
      </c>
      <c r="N265" s="55" t="s">
        <v>38</v>
      </c>
      <c r="O265" s="55" t="s">
        <v>38</v>
      </c>
      <c r="P265" s="55" t="s">
        <v>38</v>
      </c>
      <c r="Q265" s="55" t="s">
        <v>38</v>
      </c>
      <c r="R265" s="55" t="s">
        <v>38</v>
      </c>
      <c r="S265" s="55" t="s">
        <v>38</v>
      </c>
      <c r="T265" s="55" t="s">
        <v>38</v>
      </c>
      <c r="U265" s="55" t="s">
        <v>38</v>
      </c>
      <c r="V265" s="55" t="s">
        <v>38</v>
      </c>
      <c r="W265" s="55" t="s">
        <v>38</v>
      </c>
      <c r="X265" s="55" t="s">
        <v>38</v>
      </c>
      <c r="Y265" s="55" t="s">
        <v>38</v>
      </c>
      <c r="Z265" s="55" t="s">
        <v>38</v>
      </c>
      <c r="AA265" s="55" t="s">
        <v>38</v>
      </c>
      <c r="AB265" s="55" t="s">
        <v>38</v>
      </c>
      <c r="AC265" s="55" t="s">
        <v>38</v>
      </c>
      <c r="AD265" s="55" t="s">
        <v>38</v>
      </c>
      <c r="AE265" s="55" t="s">
        <v>38</v>
      </c>
      <c r="AF265" s="55" t="s">
        <v>38</v>
      </c>
      <c r="AG265" s="56" t="s">
        <v>38</v>
      </c>
      <c r="AH265" s="56" t="s">
        <v>38</v>
      </c>
      <c r="AI265" s="56" t="s">
        <v>38</v>
      </c>
      <c r="AJ265" s="15" t="s">
        <v>38</v>
      </c>
      <c r="AK265" s="15" t="s">
        <v>38</v>
      </c>
      <c r="AL265" s="15" t="s">
        <v>38</v>
      </c>
      <c r="AM265" s="15" t="s">
        <v>38</v>
      </c>
      <c r="AN265" s="15" t="s">
        <v>38</v>
      </c>
      <c r="AO265" s="2">
        <f t="shared" si="58"/>
        <v>0</v>
      </c>
      <c r="AP265" s="2">
        <f t="shared" si="59"/>
        <v>0</v>
      </c>
      <c r="AQ265" s="5">
        <f t="shared" ref="AQ265:BR265" si="67">SUM(AQ266:AQ267)</f>
        <v>0</v>
      </c>
      <c r="AR265" s="5">
        <f t="shared" si="67"/>
        <v>0</v>
      </c>
      <c r="AS265" s="5">
        <f t="shared" si="67"/>
        <v>0</v>
      </c>
      <c r="AT265" s="5">
        <f t="shared" si="67"/>
        <v>0</v>
      </c>
      <c r="AU265" s="5">
        <f t="shared" si="67"/>
        <v>0</v>
      </c>
      <c r="AV265" s="5">
        <f t="shared" si="67"/>
        <v>0</v>
      </c>
      <c r="AW265" s="5">
        <f t="shared" si="67"/>
        <v>0</v>
      </c>
      <c r="AX265" s="5">
        <f t="shared" si="67"/>
        <v>0</v>
      </c>
      <c r="AY265" s="2">
        <f t="shared" si="62"/>
        <v>0</v>
      </c>
      <c r="AZ265" s="5">
        <f t="shared" si="67"/>
        <v>0</v>
      </c>
      <c r="BA265" s="5">
        <f t="shared" si="67"/>
        <v>0</v>
      </c>
      <c r="BB265" s="5">
        <f t="shared" si="67"/>
        <v>0</v>
      </c>
      <c r="BC265" s="5">
        <f t="shared" si="67"/>
        <v>0</v>
      </c>
      <c r="BD265" s="2">
        <f t="shared" si="63"/>
        <v>0</v>
      </c>
      <c r="BE265" s="5">
        <f t="shared" si="67"/>
        <v>0</v>
      </c>
      <c r="BF265" s="5">
        <f t="shared" si="67"/>
        <v>0</v>
      </c>
      <c r="BG265" s="5">
        <f t="shared" si="67"/>
        <v>0</v>
      </c>
      <c r="BH265" s="5">
        <f t="shared" si="67"/>
        <v>0</v>
      </c>
      <c r="BI265" s="2">
        <f t="shared" si="64"/>
        <v>0</v>
      </c>
      <c r="BJ265" s="5">
        <f t="shared" si="67"/>
        <v>0</v>
      </c>
      <c r="BK265" s="5">
        <f t="shared" si="67"/>
        <v>0</v>
      </c>
      <c r="BL265" s="5">
        <f t="shared" si="67"/>
        <v>0</v>
      </c>
      <c r="BM265" s="5">
        <f t="shared" si="67"/>
        <v>0</v>
      </c>
      <c r="BN265" s="2">
        <f t="shared" si="65"/>
        <v>0</v>
      </c>
      <c r="BO265" s="5">
        <f t="shared" si="67"/>
        <v>0</v>
      </c>
      <c r="BP265" s="5">
        <f t="shared" si="67"/>
        <v>0</v>
      </c>
      <c r="BQ265" s="5">
        <f t="shared" si="67"/>
        <v>0</v>
      </c>
      <c r="BR265" s="5">
        <f t="shared" si="67"/>
        <v>0</v>
      </c>
      <c r="BS265" s="16"/>
    </row>
    <row r="266" spans="1:71" ht="33.75" x14ac:dyDescent="0.25">
      <c r="A266" s="37" t="s">
        <v>334</v>
      </c>
      <c r="B266" s="38" t="s">
        <v>335</v>
      </c>
      <c r="C266" s="39" t="s">
        <v>93</v>
      </c>
      <c r="D266" s="39" t="s">
        <v>336</v>
      </c>
      <c r="E266" s="39" t="s">
        <v>95</v>
      </c>
      <c r="F266" s="39"/>
      <c r="G266" s="39"/>
      <c r="H266" s="39"/>
      <c r="I266" s="39"/>
      <c r="J266" s="39"/>
      <c r="K266" s="39"/>
      <c r="L266" s="39"/>
      <c r="M266" s="39"/>
      <c r="N266" s="39"/>
      <c r="O266" s="39"/>
      <c r="P266" s="39"/>
      <c r="Q266" s="39"/>
      <c r="R266" s="39"/>
      <c r="S266" s="39"/>
      <c r="T266" s="39"/>
      <c r="U266" s="39"/>
      <c r="V266" s="39"/>
      <c r="W266" s="39"/>
      <c r="X266" s="39"/>
      <c r="Y266" s="39"/>
      <c r="Z266" s="39"/>
      <c r="AA266" s="39" t="s">
        <v>96</v>
      </c>
      <c r="AB266" s="39" t="s">
        <v>100</v>
      </c>
      <c r="AC266" s="40" t="s">
        <v>97</v>
      </c>
      <c r="AD266" s="39"/>
      <c r="AE266" s="39"/>
      <c r="AF266" s="40"/>
      <c r="AG266" s="41"/>
      <c r="AH266" s="41"/>
      <c r="AI266" s="42"/>
      <c r="AJ266" s="8" t="s">
        <v>70</v>
      </c>
      <c r="AK266" s="9" t="s">
        <v>39</v>
      </c>
      <c r="AL266" s="9" t="s">
        <v>216</v>
      </c>
      <c r="AM266" s="9" t="s">
        <v>80</v>
      </c>
      <c r="AN266" s="9" t="s">
        <v>48</v>
      </c>
      <c r="AO266" s="2">
        <f t="shared" si="58"/>
        <v>0</v>
      </c>
      <c r="AP266" s="2">
        <f t="shared" si="59"/>
        <v>0</v>
      </c>
      <c r="AQ266" s="61"/>
      <c r="AR266" s="61"/>
      <c r="AS266" s="61"/>
      <c r="AT266" s="61"/>
      <c r="AU266" s="61"/>
      <c r="AV266" s="61"/>
      <c r="AW266" s="61"/>
      <c r="AX266" s="61"/>
      <c r="AY266" s="2">
        <f t="shared" si="62"/>
        <v>0</v>
      </c>
      <c r="AZ266" s="61"/>
      <c r="BA266" s="61"/>
      <c r="BB266" s="61"/>
      <c r="BC266" s="61"/>
      <c r="BD266" s="2">
        <f t="shared" si="63"/>
        <v>0</v>
      </c>
      <c r="BE266" s="61"/>
      <c r="BF266" s="61"/>
      <c r="BG266" s="61"/>
      <c r="BH266" s="61"/>
      <c r="BI266" s="2">
        <f t="shared" si="64"/>
        <v>0</v>
      </c>
      <c r="BJ266" s="61"/>
      <c r="BK266" s="61"/>
      <c r="BL266" s="61"/>
      <c r="BM266" s="61"/>
      <c r="BN266" s="2">
        <f t="shared" si="65"/>
        <v>0</v>
      </c>
      <c r="BO266" s="61"/>
      <c r="BP266" s="61"/>
      <c r="BQ266" s="61"/>
      <c r="BR266" s="61"/>
      <c r="BS266" s="16"/>
    </row>
    <row r="267" spans="1:71" ht="33.950000000000003" customHeight="1" x14ac:dyDescent="0.25">
      <c r="A267" s="37" t="s">
        <v>337</v>
      </c>
      <c r="B267" s="38" t="s">
        <v>338</v>
      </c>
      <c r="C267" s="39" t="s">
        <v>93</v>
      </c>
      <c r="D267" s="39" t="s">
        <v>336</v>
      </c>
      <c r="E267" s="39" t="s">
        <v>95</v>
      </c>
      <c r="F267" s="39"/>
      <c r="G267" s="39"/>
      <c r="H267" s="39"/>
      <c r="I267" s="39"/>
      <c r="J267" s="39"/>
      <c r="K267" s="39"/>
      <c r="L267" s="39"/>
      <c r="M267" s="39"/>
      <c r="N267" s="39"/>
      <c r="O267" s="39"/>
      <c r="P267" s="39"/>
      <c r="Q267" s="39"/>
      <c r="R267" s="39"/>
      <c r="S267" s="39"/>
      <c r="T267" s="39"/>
      <c r="U267" s="39"/>
      <c r="V267" s="39"/>
      <c r="W267" s="39"/>
      <c r="X267" s="39"/>
      <c r="Y267" s="39"/>
      <c r="Z267" s="39"/>
      <c r="AA267" s="39" t="s">
        <v>96</v>
      </c>
      <c r="AB267" s="39" t="s">
        <v>100</v>
      </c>
      <c r="AC267" s="40" t="s">
        <v>97</v>
      </c>
      <c r="AD267" s="39"/>
      <c r="AE267" s="39"/>
      <c r="AF267" s="40"/>
      <c r="AG267" s="92"/>
      <c r="AH267" s="41"/>
      <c r="AI267" s="42"/>
      <c r="AJ267" s="8" t="s">
        <v>79</v>
      </c>
      <c r="AK267" s="9" t="s">
        <v>40</v>
      </c>
      <c r="AL267" s="9" t="s">
        <v>220</v>
      </c>
      <c r="AM267" s="9" t="s">
        <v>53</v>
      </c>
      <c r="AN267" s="9" t="s">
        <v>48</v>
      </c>
      <c r="AO267" s="2">
        <f t="shared" si="58"/>
        <v>0</v>
      </c>
      <c r="AP267" s="2">
        <f t="shared" si="59"/>
        <v>0</v>
      </c>
      <c r="AQ267" s="61"/>
      <c r="AR267" s="61"/>
      <c r="AS267" s="61"/>
      <c r="AT267" s="61"/>
      <c r="AU267" s="61"/>
      <c r="AV267" s="61"/>
      <c r="AW267" s="61"/>
      <c r="AX267" s="61"/>
      <c r="AY267" s="2">
        <f t="shared" si="62"/>
        <v>0</v>
      </c>
      <c r="AZ267" s="61"/>
      <c r="BA267" s="61"/>
      <c r="BB267" s="61"/>
      <c r="BC267" s="61"/>
      <c r="BD267" s="2">
        <f t="shared" si="63"/>
        <v>0</v>
      </c>
      <c r="BE267" s="61"/>
      <c r="BF267" s="61"/>
      <c r="BG267" s="61"/>
      <c r="BH267" s="61"/>
      <c r="BI267" s="2">
        <f t="shared" si="64"/>
        <v>0</v>
      </c>
      <c r="BJ267" s="61"/>
      <c r="BK267" s="61"/>
      <c r="BL267" s="61"/>
      <c r="BM267" s="61"/>
      <c r="BN267" s="2">
        <f t="shared" si="65"/>
        <v>0</v>
      </c>
      <c r="BO267" s="61"/>
      <c r="BP267" s="61"/>
      <c r="BQ267" s="61"/>
      <c r="BR267" s="61"/>
      <c r="BS267" s="16"/>
    </row>
    <row r="268" spans="1:71" ht="84" x14ac:dyDescent="0.25">
      <c r="A268" s="53" t="s">
        <v>339</v>
      </c>
      <c r="B268" s="54" t="s">
        <v>340</v>
      </c>
      <c r="C268" s="55" t="s">
        <v>38</v>
      </c>
      <c r="D268" s="55" t="s">
        <v>38</v>
      </c>
      <c r="E268" s="55" t="s">
        <v>38</v>
      </c>
      <c r="F268" s="55" t="s">
        <v>38</v>
      </c>
      <c r="G268" s="55" t="s">
        <v>38</v>
      </c>
      <c r="H268" s="55" t="s">
        <v>38</v>
      </c>
      <c r="I268" s="55" t="s">
        <v>38</v>
      </c>
      <c r="J268" s="55" t="s">
        <v>38</v>
      </c>
      <c r="K268" s="55" t="s">
        <v>38</v>
      </c>
      <c r="L268" s="55" t="s">
        <v>38</v>
      </c>
      <c r="M268" s="55" t="s">
        <v>38</v>
      </c>
      <c r="N268" s="55" t="s">
        <v>38</v>
      </c>
      <c r="O268" s="55" t="s">
        <v>38</v>
      </c>
      <c r="P268" s="55" t="s">
        <v>38</v>
      </c>
      <c r="Q268" s="55" t="s">
        <v>38</v>
      </c>
      <c r="R268" s="55" t="s">
        <v>38</v>
      </c>
      <c r="S268" s="55" t="s">
        <v>38</v>
      </c>
      <c r="T268" s="55" t="s">
        <v>38</v>
      </c>
      <c r="U268" s="55" t="s">
        <v>38</v>
      </c>
      <c r="V268" s="55" t="s">
        <v>38</v>
      </c>
      <c r="W268" s="55" t="s">
        <v>38</v>
      </c>
      <c r="X268" s="55" t="s">
        <v>38</v>
      </c>
      <c r="Y268" s="55" t="s">
        <v>38</v>
      </c>
      <c r="Z268" s="55" t="s">
        <v>38</v>
      </c>
      <c r="AA268" s="55" t="s">
        <v>38</v>
      </c>
      <c r="AB268" s="55" t="s">
        <v>38</v>
      </c>
      <c r="AC268" s="55" t="s">
        <v>38</v>
      </c>
      <c r="AD268" s="55" t="s">
        <v>38</v>
      </c>
      <c r="AE268" s="55" t="s">
        <v>38</v>
      </c>
      <c r="AF268" s="55" t="s">
        <v>38</v>
      </c>
      <c r="AG268" s="56" t="s">
        <v>38</v>
      </c>
      <c r="AH268" s="56" t="s">
        <v>38</v>
      </c>
      <c r="AI268" s="56" t="s">
        <v>38</v>
      </c>
      <c r="AJ268" s="15" t="s">
        <v>38</v>
      </c>
      <c r="AK268" s="15" t="s">
        <v>38</v>
      </c>
      <c r="AL268" s="15" t="s">
        <v>38</v>
      </c>
      <c r="AM268" s="15" t="s">
        <v>38</v>
      </c>
      <c r="AN268" s="15" t="s">
        <v>38</v>
      </c>
      <c r="AO268" s="2">
        <f t="shared" si="58"/>
        <v>0</v>
      </c>
      <c r="AP268" s="2">
        <f t="shared" si="59"/>
        <v>0</v>
      </c>
      <c r="AQ268" s="5">
        <f t="shared" ref="AQ268:BR268" si="68">SUM(AQ269:AQ270)</f>
        <v>0</v>
      </c>
      <c r="AR268" s="5">
        <f t="shared" si="68"/>
        <v>0</v>
      </c>
      <c r="AS268" s="5">
        <f t="shared" si="68"/>
        <v>0</v>
      </c>
      <c r="AT268" s="5">
        <f t="shared" si="68"/>
        <v>0</v>
      </c>
      <c r="AU268" s="5">
        <f t="shared" si="68"/>
        <v>0</v>
      </c>
      <c r="AV268" s="5">
        <f t="shared" si="68"/>
        <v>0</v>
      </c>
      <c r="AW268" s="5">
        <f t="shared" si="68"/>
        <v>0</v>
      </c>
      <c r="AX268" s="5">
        <f t="shared" si="68"/>
        <v>0</v>
      </c>
      <c r="AY268" s="2">
        <f t="shared" si="62"/>
        <v>0</v>
      </c>
      <c r="AZ268" s="5">
        <f t="shared" si="68"/>
        <v>0</v>
      </c>
      <c r="BA268" s="5">
        <f t="shared" si="68"/>
        <v>0</v>
      </c>
      <c r="BB268" s="5">
        <f t="shared" si="68"/>
        <v>0</v>
      </c>
      <c r="BC268" s="5">
        <f t="shared" si="68"/>
        <v>0</v>
      </c>
      <c r="BD268" s="2">
        <f t="shared" si="63"/>
        <v>0</v>
      </c>
      <c r="BE268" s="5">
        <f t="shared" si="68"/>
        <v>0</v>
      </c>
      <c r="BF268" s="5">
        <f t="shared" si="68"/>
        <v>0</v>
      </c>
      <c r="BG268" s="5">
        <f t="shared" si="68"/>
        <v>0</v>
      </c>
      <c r="BH268" s="5">
        <f t="shared" si="68"/>
        <v>0</v>
      </c>
      <c r="BI268" s="2">
        <f t="shared" si="64"/>
        <v>0</v>
      </c>
      <c r="BJ268" s="5">
        <f t="shared" si="68"/>
        <v>0</v>
      </c>
      <c r="BK268" s="5">
        <f t="shared" si="68"/>
        <v>0</v>
      </c>
      <c r="BL268" s="5">
        <f t="shared" si="68"/>
        <v>0</v>
      </c>
      <c r="BM268" s="5">
        <f t="shared" si="68"/>
        <v>0</v>
      </c>
      <c r="BN268" s="2">
        <f t="shared" si="65"/>
        <v>0</v>
      </c>
      <c r="BO268" s="5">
        <f t="shared" si="68"/>
        <v>0</v>
      </c>
      <c r="BP268" s="5">
        <f t="shared" si="68"/>
        <v>0</v>
      </c>
      <c r="BQ268" s="5">
        <f t="shared" si="68"/>
        <v>0</v>
      </c>
      <c r="BR268" s="5">
        <f t="shared" si="68"/>
        <v>0</v>
      </c>
      <c r="BS268" s="16"/>
    </row>
    <row r="269" spans="1:71" ht="33.75" x14ac:dyDescent="0.25">
      <c r="A269" s="138" t="s">
        <v>341</v>
      </c>
      <c r="B269" s="131" t="s">
        <v>342</v>
      </c>
      <c r="C269" s="39" t="s">
        <v>343</v>
      </c>
      <c r="D269" s="39" t="s">
        <v>344</v>
      </c>
      <c r="E269" s="39" t="s">
        <v>345</v>
      </c>
      <c r="F269" s="39"/>
      <c r="G269" s="39"/>
      <c r="H269" s="39"/>
      <c r="I269" s="39"/>
      <c r="J269" s="39"/>
      <c r="K269" s="39"/>
      <c r="L269" s="39"/>
      <c r="M269" s="39"/>
      <c r="N269" s="39"/>
      <c r="O269" s="39"/>
      <c r="P269" s="39"/>
      <c r="Q269" s="39"/>
      <c r="R269" s="39"/>
      <c r="S269" s="39"/>
      <c r="T269" s="39"/>
      <c r="U269" s="39"/>
      <c r="V269" s="39"/>
      <c r="W269" s="39"/>
      <c r="X269" s="39"/>
      <c r="Y269" s="39"/>
      <c r="Z269" s="39"/>
      <c r="AA269" s="39"/>
      <c r="AB269" s="39"/>
      <c r="AC269" s="40"/>
      <c r="AD269" s="39"/>
      <c r="AE269" s="39"/>
      <c r="AF269" s="40"/>
      <c r="AG269" s="41"/>
      <c r="AH269" s="41"/>
      <c r="AI269" s="42"/>
      <c r="AJ269" s="140" t="s">
        <v>79</v>
      </c>
      <c r="AK269" s="9" t="s">
        <v>56</v>
      </c>
      <c r="AL269" s="9" t="s">
        <v>346</v>
      </c>
      <c r="AM269" s="9" t="s">
        <v>53</v>
      </c>
      <c r="AN269" s="9" t="s">
        <v>54</v>
      </c>
      <c r="AO269" s="2">
        <f t="shared" si="58"/>
        <v>0</v>
      </c>
      <c r="AP269" s="2">
        <f t="shared" si="59"/>
        <v>0</v>
      </c>
      <c r="AQ269" s="61"/>
      <c r="AR269" s="61"/>
      <c r="AS269" s="61"/>
      <c r="AT269" s="61"/>
      <c r="AU269" s="61"/>
      <c r="AV269" s="61"/>
      <c r="AW269" s="61"/>
      <c r="AX269" s="61"/>
      <c r="AY269" s="2">
        <f t="shared" si="62"/>
        <v>0</v>
      </c>
      <c r="AZ269" s="61"/>
      <c r="BA269" s="61"/>
      <c r="BB269" s="61"/>
      <c r="BC269" s="61"/>
      <c r="BD269" s="2">
        <f t="shared" si="63"/>
        <v>0</v>
      </c>
      <c r="BE269" s="61"/>
      <c r="BF269" s="61"/>
      <c r="BG269" s="61"/>
      <c r="BH269" s="61"/>
      <c r="BI269" s="2">
        <f t="shared" si="64"/>
        <v>0</v>
      </c>
      <c r="BJ269" s="61"/>
      <c r="BK269" s="61"/>
      <c r="BL269" s="61"/>
      <c r="BM269" s="61"/>
      <c r="BN269" s="2">
        <f t="shared" si="65"/>
        <v>0</v>
      </c>
      <c r="BO269" s="61"/>
      <c r="BP269" s="61"/>
      <c r="BQ269" s="61"/>
      <c r="BR269" s="61"/>
      <c r="BS269" s="16"/>
    </row>
    <row r="270" spans="1:71" x14ac:dyDescent="0.25">
      <c r="A270" s="138"/>
      <c r="B270" s="131"/>
      <c r="C270" s="39"/>
      <c r="D270" s="39"/>
      <c r="E270" s="39"/>
      <c r="F270" s="39"/>
      <c r="G270" s="39"/>
      <c r="H270" s="39"/>
      <c r="I270" s="39"/>
      <c r="J270" s="39"/>
      <c r="K270" s="39"/>
      <c r="L270" s="39"/>
      <c r="M270" s="39"/>
      <c r="N270" s="39"/>
      <c r="O270" s="39"/>
      <c r="P270" s="39"/>
      <c r="Q270" s="39"/>
      <c r="R270" s="39"/>
      <c r="S270" s="39"/>
      <c r="T270" s="39"/>
      <c r="U270" s="39"/>
      <c r="V270" s="39"/>
      <c r="W270" s="39"/>
      <c r="X270" s="39"/>
      <c r="Y270" s="39"/>
      <c r="Z270" s="39"/>
      <c r="AA270" s="39"/>
      <c r="AB270" s="39"/>
      <c r="AC270" s="40"/>
      <c r="AD270" s="39"/>
      <c r="AE270" s="39"/>
      <c r="AF270" s="40"/>
      <c r="AG270" s="39"/>
      <c r="AH270" s="39"/>
      <c r="AI270" s="40"/>
      <c r="AJ270" s="140"/>
      <c r="AK270" s="9" t="s">
        <v>56</v>
      </c>
      <c r="AL270" s="9" t="s">
        <v>347</v>
      </c>
      <c r="AM270" s="9" t="s">
        <v>53</v>
      </c>
      <c r="AN270" s="9" t="s">
        <v>54</v>
      </c>
      <c r="AO270" s="2">
        <f t="shared" ref="AO270:AO291" si="69">AQ270+AS270+AU270+AW270</f>
        <v>0</v>
      </c>
      <c r="AP270" s="2">
        <f t="shared" ref="AP270:AP291" si="70">AR270+AT270+AV270+AX270</f>
        <v>0</v>
      </c>
      <c r="AQ270" s="61"/>
      <c r="AR270" s="61"/>
      <c r="AS270" s="61"/>
      <c r="AT270" s="61"/>
      <c r="AU270" s="61"/>
      <c r="AV270" s="61"/>
      <c r="AW270" s="61"/>
      <c r="AX270" s="61"/>
      <c r="AY270" s="2">
        <f t="shared" si="62"/>
        <v>0</v>
      </c>
      <c r="AZ270" s="61"/>
      <c r="BA270" s="61"/>
      <c r="BB270" s="61"/>
      <c r="BC270" s="61"/>
      <c r="BD270" s="2">
        <f t="shared" si="63"/>
        <v>0</v>
      </c>
      <c r="BE270" s="61"/>
      <c r="BF270" s="61"/>
      <c r="BG270" s="61"/>
      <c r="BH270" s="61"/>
      <c r="BI270" s="2">
        <f t="shared" si="64"/>
        <v>0</v>
      </c>
      <c r="BJ270" s="61"/>
      <c r="BK270" s="61"/>
      <c r="BL270" s="61"/>
      <c r="BM270" s="61"/>
      <c r="BN270" s="2">
        <f t="shared" si="65"/>
        <v>0</v>
      </c>
      <c r="BO270" s="61"/>
      <c r="BP270" s="61"/>
      <c r="BQ270" s="61"/>
      <c r="BR270" s="61"/>
      <c r="BS270" s="16"/>
    </row>
    <row r="271" spans="1:71" ht="56.45" customHeight="1" x14ac:dyDescent="0.25">
      <c r="A271" s="49" t="s">
        <v>348</v>
      </c>
      <c r="B271" s="52" t="s">
        <v>349</v>
      </c>
      <c r="C271" s="50" t="s">
        <v>38</v>
      </c>
      <c r="D271" s="50" t="s">
        <v>38</v>
      </c>
      <c r="E271" s="50" t="s">
        <v>38</v>
      </c>
      <c r="F271" s="50" t="s">
        <v>38</v>
      </c>
      <c r="G271" s="50" t="s">
        <v>38</v>
      </c>
      <c r="H271" s="50" t="s">
        <v>38</v>
      </c>
      <c r="I271" s="50" t="s">
        <v>38</v>
      </c>
      <c r="J271" s="50" t="s">
        <v>38</v>
      </c>
      <c r="K271" s="50" t="s">
        <v>38</v>
      </c>
      <c r="L271" s="50" t="s">
        <v>38</v>
      </c>
      <c r="M271" s="50" t="s">
        <v>38</v>
      </c>
      <c r="N271" s="50" t="s">
        <v>38</v>
      </c>
      <c r="O271" s="50" t="s">
        <v>38</v>
      </c>
      <c r="P271" s="50" t="s">
        <v>38</v>
      </c>
      <c r="Q271" s="50" t="s">
        <v>38</v>
      </c>
      <c r="R271" s="50" t="s">
        <v>38</v>
      </c>
      <c r="S271" s="50" t="s">
        <v>38</v>
      </c>
      <c r="T271" s="50" t="s">
        <v>38</v>
      </c>
      <c r="U271" s="50" t="s">
        <v>38</v>
      </c>
      <c r="V271" s="50" t="s">
        <v>38</v>
      </c>
      <c r="W271" s="50" t="s">
        <v>38</v>
      </c>
      <c r="X271" s="50" t="s">
        <v>38</v>
      </c>
      <c r="Y271" s="50" t="s">
        <v>38</v>
      </c>
      <c r="Z271" s="50" t="s">
        <v>38</v>
      </c>
      <c r="AA271" s="50" t="s">
        <v>38</v>
      </c>
      <c r="AB271" s="50" t="s">
        <v>38</v>
      </c>
      <c r="AC271" s="50" t="s">
        <v>38</v>
      </c>
      <c r="AD271" s="50" t="s">
        <v>38</v>
      </c>
      <c r="AE271" s="50" t="s">
        <v>38</v>
      </c>
      <c r="AF271" s="50" t="s">
        <v>38</v>
      </c>
      <c r="AG271" s="51" t="s">
        <v>38</v>
      </c>
      <c r="AH271" s="51" t="s">
        <v>38</v>
      </c>
      <c r="AI271" s="51" t="s">
        <v>38</v>
      </c>
      <c r="AJ271" s="14" t="s">
        <v>38</v>
      </c>
      <c r="AK271" s="14" t="s">
        <v>38</v>
      </c>
      <c r="AL271" s="14" t="s">
        <v>38</v>
      </c>
      <c r="AM271" s="14" t="s">
        <v>38</v>
      </c>
      <c r="AN271" s="14" t="s">
        <v>38</v>
      </c>
      <c r="AO271" s="2">
        <f t="shared" si="69"/>
        <v>0</v>
      </c>
      <c r="AP271" s="2">
        <f t="shared" si="70"/>
        <v>0</v>
      </c>
      <c r="AQ271" s="2">
        <f t="shared" ref="AQ271:BR271" si="71">AQ272</f>
        <v>0</v>
      </c>
      <c r="AR271" s="2">
        <f t="shared" si="71"/>
        <v>0</v>
      </c>
      <c r="AS271" s="2">
        <f t="shared" si="71"/>
        <v>0</v>
      </c>
      <c r="AT271" s="2">
        <f t="shared" si="71"/>
        <v>0</v>
      </c>
      <c r="AU271" s="2">
        <f t="shared" si="71"/>
        <v>0</v>
      </c>
      <c r="AV271" s="2">
        <f t="shared" si="71"/>
        <v>0</v>
      </c>
      <c r="AW271" s="2">
        <f t="shared" si="71"/>
        <v>0</v>
      </c>
      <c r="AX271" s="2">
        <f t="shared" si="71"/>
        <v>0</v>
      </c>
      <c r="AY271" s="2">
        <f>AZ271+BA271+BB271+BC271</f>
        <v>0</v>
      </c>
      <c r="AZ271" s="2">
        <f>AZ272</f>
        <v>0</v>
      </c>
      <c r="BA271" s="2">
        <f t="shared" si="71"/>
        <v>0</v>
      </c>
      <c r="BB271" s="2">
        <f t="shared" si="71"/>
        <v>0</v>
      </c>
      <c r="BC271" s="2">
        <f t="shared" si="71"/>
        <v>0</v>
      </c>
      <c r="BD271" s="2">
        <f t="shared" si="63"/>
        <v>0</v>
      </c>
      <c r="BE271" s="2">
        <f t="shared" si="71"/>
        <v>0</v>
      </c>
      <c r="BF271" s="2">
        <f t="shared" si="71"/>
        <v>0</v>
      </c>
      <c r="BG271" s="2">
        <f t="shared" si="71"/>
        <v>0</v>
      </c>
      <c r="BH271" s="2">
        <f t="shared" si="71"/>
        <v>0</v>
      </c>
      <c r="BI271" s="2">
        <f t="shared" si="64"/>
        <v>0</v>
      </c>
      <c r="BJ271" s="2">
        <f t="shared" si="71"/>
        <v>0</v>
      </c>
      <c r="BK271" s="2">
        <f t="shared" si="71"/>
        <v>0</v>
      </c>
      <c r="BL271" s="2">
        <f t="shared" si="71"/>
        <v>0</v>
      </c>
      <c r="BM271" s="2">
        <f t="shared" si="71"/>
        <v>0</v>
      </c>
      <c r="BN271" s="2">
        <f t="shared" si="65"/>
        <v>0</v>
      </c>
      <c r="BO271" s="2">
        <f t="shared" si="71"/>
        <v>0</v>
      </c>
      <c r="BP271" s="2">
        <f t="shared" si="71"/>
        <v>0</v>
      </c>
      <c r="BQ271" s="2">
        <f t="shared" si="71"/>
        <v>0</v>
      </c>
      <c r="BR271" s="2">
        <f t="shared" si="71"/>
        <v>0</v>
      </c>
      <c r="BS271" s="16"/>
    </row>
    <row r="272" spans="1:71" ht="21" x14ac:dyDescent="0.25">
      <c r="A272" s="53" t="s">
        <v>350</v>
      </c>
      <c r="B272" s="54" t="s">
        <v>351</v>
      </c>
      <c r="C272" s="55" t="s">
        <v>38</v>
      </c>
      <c r="D272" s="55" t="s">
        <v>38</v>
      </c>
      <c r="E272" s="55" t="s">
        <v>38</v>
      </c>
      <c r="F272" s="55" t="s">
        <v>38</v>
      </c>
      <c r="G272" s="55" t="s">
        <v>38</v>
      </c>
      <c r="H272" s="55" t="s">
        <v>38</v>
      </c>
      <c r="I272" s="55" t="s">
        <v>38</v>
      </c>
      <c r="J272" s="55" t="s">
        <v>38</v>
      </c>
      <c r="K272" s="55" t="s">
        <v>38</v>
      </c>
      <c r="L272" s="55" t="s">
        <v>38</v>
      </c>
      <c r="M272" s="55" t="s">
        <v>38</v>
      </c>
      <c r="N272" s="55" t="s">
        <v>38</v>
      </c>
      <c r="O272" s="55" t="s">
        <v>38</v>
      </c>
      <c r="P272" s="55" t="s">
        <v>38</v>
      </c>
      <c r="Q272" s="55" t="s">
        <v>38</v>
      </c>
      <c r="R272" s="55" t="s">
        <v>38</v>
      </c>
      <c r="S272" s="55" t="s">
        <v>38</v>
      </c>
      <c r="T272" s="55" t="s">
        <v>38</v>
      </c>
      <c r="U272" s="55" t="s">
        <v>38</v>
      </c>
      <c r="V272" s="55" t="s">
        <v>38</v>
      </c>
      <c r="W272" s="55" t="s">
        <v>38</v>
      </c>
      <c r="X272" s="55" t="s">
        <v>38</v>
      </c>
      <c r="Y272" s="55" t="s">
        <v>38</v>
      </c>
      <c r="Z272" s="55" t="s">
        <v>38</v>
      </c>
      <c r="AA272" s="55" t="s">
        <v>38</v>
      </c>
      <c r="AB272" s="55" t="s">
        <v>38</v>
      </c>
      <c r="AC272" s="55" t="s">
        <v>38</v>
      </c>
      <c r="AD272" s="55" t="s">
        <v>38</v>
      </c>
      <c r="AE272" s="55" t="s">
        <v>38</v>
      </c>
      <c r="AF272" s="55" t="s">
        <v>38</v>
      </c>
      <c r="AG272" s="56" t="s">
        <v>38</v>
      </c>
      <c r="AH272" s="56" t="s">
        <v>38</v>
      </c>
      <c r="AI272" s="56" t="s">
        <v>38</v>
      </c>
      <c r="AJ272" s="15" t="s">
        <v>38</v>
      </c>
      <c r="AK272" s="15" t="s">
        <v>38</v>
      </c>
      <c r="AL272" s="15" t="s">
        <v>38</v>
      </c>
      <c r="AM272" s="15" t="s">
        <v>38</v>
      </c>
      <c r="AN272" s="15" t="s">
        <v>38</v>
      </c>
      <c r="AO272" s="2">
        <f t="shared" si="69"/>
        <v>0</v>
      </c>
      <c r="AP272" s="2">
        <f t="shared" si="70"/>
        <v>0</v>
      </c>
      <c r="AQ272" s="62">
        <f t="shared" ref="AQ272:BR272" si="72">SUM(AQ273:AQ278)</f>
        <v>0</v>
      </c>
      <c r="AR272" s="62">
        <f t="shared" si="72"/>
        <v>0</v>
      </c>
      <c r="AS272" s="62">
        <f t="shared" si="72"/>
        <v>0</v>
      </c>
      <c r="AT272" s="62">
        <f t="shared" si="72"/>
        <v>0</v>
      </c>
      <c r="AU272" s="62">
        <f t="shared" si="72"/>
        <v>0</v>
      </c>
      <c r="AV272" s="62">
        <f t="shared" si="72"/>
        <v>0</v>
      </c>
      <c r="AW272" s="62">
        <f t="shared" si="72"/>
        <v>0</v>
      </c>
      <c r="AX272" s="62">
        <f t="shared" si="72"/>
        <v>0</v>
      </c>
      <c r="AY272" s="2">
        <f>AZ272+BA272+BB272+BC272</f>
        <v>0</v>
      </c>
      <c r="AZ272" s="62">
        <f t="shared" si="72"/>
        <v>0</v>
      </c>
      <c r="BA272" s="62">
        <f t="shared" si="72"/>
        <v>0</v>
      </c>
      <c r="BB272" s="62">
        <f t="shared" si="72"/>
        <v>0</v>
      </c>
      <c r="BC272" s="62">
        <f t="shared" si="72"/>
        <v>0</v>
      </c>
      <c r="BD272" s="2">
        <f t="shared" si="63"/>
        <v>0</v>
      </c>
      <c r="BE272" s="62">
        <f t="shared" si="72"/>
        <v>0</v>
      </c>
      <c r="BF272" s="62">
        <f t="shared" si="72"/>
        <v>0</v>
      </c>
      <c r="BG272" s="62">
        <f t="shared" si="72"/>
        <v>0</v>
      </c>
      <c r="BH272" s="62">
        <f t="shared" si="72"/>
        <v>0</v>
      </c>
      <c r="BI272" s="2">
        <f t="shared" si="64"/>
        <v>0</v>
      </c>
      <c r="BJ272" s="62">
        <f t="shared" si="72"/>
        <v>0</v>
      </c>
      <c r="BK272" s="62">
        <f t="shared" si="72"/>
        <v>0</v>
      </c>
      <c r="BL272" s="62">
        <f t="shared" si="72"/>
        <v>0</v>
      </c>
      <c r="BM272" s="62">
        <f t="shared" si="72"/>
        <v>0</v>
      </c>
      <c r="BN272" s="2">
        <f t="shared" si="65"/>
        <v>0</v>
      </c>
      <c r="BO272" s="62">
        <f t="shared" si="72"/>
        <v>0</v>
      </c>
      <c r="BP272" s="62">
        <f t="shared" si="72"/>
        <v>0</v>
      </c>
      <c r="BQ272" s="62">
        <f t="shared" si="72"/>
        <v>0</v>
      </c>
      <c r="BR272" s="62">
        <f t="shared" si="72"/>
        <v>0</v>
      </c>
      <c r="BS272" s="16"/>
    </row>
    <row r="273" spans="1:71" ht="56.25" x14ac:dyDescent="0.25">
      <c r="A273" s="135" t="s">
        <v>352</v>
      </c>
      <c r="B273" s="132" t="s">
        <v>353</v>
      </c>
      <c r="C273" s="39"/>
      <c r="D273" s="39"/>
      <c r="E273" s="39"/>
      <c r="F273" s="39"/>
      <c r="G273" s="39"/>
      <c r="H273" s="39"/>
      <c r="I273" s="39"/>
      <c r="J273" s="39"/>
      <c r="K273" s="39" t="s">
        <v>354</v>
      </c>
      <c r="L273" s="39" t="s">
        <v>43</v>
      </c>
      <c r="M273" s="39" t="s">
        <v>355</v>
      </c>
      <c r="N273" s="39"/>
      <c r="O273" s="39"/>
      <c r="P273" s="39"/>
      <c r="Q273" s="39"/>
      <c r="R273" s="39"/>
      <c r="S273" s="39"/>
      <c r="T273" s="39"/>
      <c r="U273" s="39"/>
      <c r="V273" s="39"/>
      <c r="W273" s="39"/>
      <c r="X273" s="39"/>
      <c r="Y273" s="39"/>
      <c r="Z273" s="39"/>
      <c r="AA273" s="39"/>
      <c r="AB273" s="39"/>
      <c r="AC273" s="40"/>
      <c r="AD273" s="39"/>
      <c r="AE273" s="39"/>
      <c r="AF273" s="40"/>
      <c r="AG273" s="41"/>
      <c r="AH273" s="41"/>
      <c r="AI273" s="42"/>
      <c r="AJ273" s="141" t="s">
        <v>101</v>
      </c>
      <c r="AK273" s="9" t="s">
        <v>356</v>
      </c>
      <c r="AL273" s="9" t="s">
        <v>357</v>
      </c>
      <c r="AM273" s="9" t="s">
        <v>92</v>
      </c>
      <c r="AN273" s="9" t="s">
        <v>61</v>
      </c>
      <c r="AO273" s="2">
        <f t="shared" si="69"/>
        <v>0</v>
      </c>
      <c r="AP273" s="2">
        <f t="shared" si="70"/>
        <v>0</v>
      </c>
      <c r="AQ273" s="61"/>
      <c r="AR273" s="61"/>
      <c r="AS273" s="61"/>
      <c r="AT273" s="61"/>
      <c r="AU273" s="61"/>
      <c r="AV273" s="61"/>
      <c r="AW273" s="61"/>
      <c r="AX273" s="61"/>
      <c r="AY273" s="2">
        <f t="shared" si="62"/>
        <v>0</v>
      </c>
      <c r="AZ273" s="61"/>
      <c r="BA273" s="61"/>
      <c r="BB273" s="61"/>
      <c r="BC273" s="61"/>
      <c r="BD273" s="2">
        <f t="shared" si="63"/>
        <v>0</v>
      </c>
      <c r="BE273" s="61"/>
      <c r="BF273" s="61"/>
      <c r="BG273" s="61"/>
      <c r="BH273" s="61"/>
      <c r="BI273" s="2">
        <f t="shared" si="64"/>
        <v>0</v>
      </c>
      <c r="BJ273" s="61"/>
      <c r="BK273" s="61"/>
      <c r="BL273" s="61"/>
      <c r="BM273" s="61"/>
      <c r="BN273" s="2">
        <f t="shared" si="65"/>
        <v>0</v>
      </c>
      <c r="BO273" s="61"/>
      <c r="BP273" s="61"/>
      <c r="BQ273" s="61"/>
      <c r="BR273" s="61"/>
      <c r="BS273" s="16"/>
    </row>
    <row r="274" spans="1:71" x14ac:dyDescent="0.25">
      <c r="A274" s="136"/>
      <c r="B274" s="133"/>
      <c r="C274" s="39"/>
      <c r="D274" s="39"/>
      <c r="E274" s="39"/>
      <c r="F274" s="39"/>
      <c r="G274" s="39"/>
      <c r="H274" s="39"/>
      <c r="I274" s="39"/>
      <c r="J274" s="39"/>
      <c r="K274" s="39"/>
      <c r="L274" s="39"/>
      <c r="M274" s="39"/>
      <c r="N274" s="39"/>
      <c r="O274" s="39"/>
      <c r="P274" s="39"/>
      <c r="Q274" s="39"/>
      <c r="R274" s="39"/>
      <c r="S274" s="39"/>
      <c r="T274" s="39"/>
      <c r="U274" s="39"/>
      <c r="V274" s="39"/>
      <c r="W274" s="39"/>
      <c r="X274" s="39"/>
      <c r="Y274" s="39"/>
      <c r="Z274" s="39"/>
      <c r="AA274" s="39"/>
      <c r="AB274" s="39"/>
      <c r="AC274" s="40"/>
      <c r="AD274" s="39"/>
      <c r="AE274" s="39"/>
      <c r="AF274" s="40"/>
      <c r="AG274" s="39"/>
      <c r="AH274" s="39"/>
      <c r="AI274" s="40"/>
      <c r="AJ274" s="142"/>
      <c r="AK274" s="9" t="s">
        <v>356</v>
      </c>
      <c r="AL274" s="9" t="s">
        <v>357</v>
      </c>
      <c r="AM274" s="9" t="s">
        <v>90</v>
      </c>
      <c r="AN274" s="9" t="s">
        <v>61</v>
      </c>
      <c r="AO274" s="2">
        <f t="shared" si="69"/>
        <v>0</v>
      </c>
      <c r="AP274" s="2">
        <f t="shared" si="70"/>
        <v>0</v>
      </c>
      <c r="AQ274" s="61"/>
      <c r="AR274" s="61"/>
      <c r="AS274" s="61"/>
      <c r="AT274" s="61"/>
      <c r="AU274" s="61"/>
      <c r="AV274" s="61"/>
      <c r="AW274" s="61"/>
      <c r="AX274" s="61"/>
      <c r="AY274" s="2">
        <f t="shared" si="62"/>
        <v>0</v>
      </c>
      <c r="AZ274" s="61"/>
      <c r="BA274" s="61"/>
      <c r="BB274" s="61"/>
      <c r="BC274" s="61"/>
      <c r="BD274" s="2">
        <f t="shared" si="63"/>
        <v>0</v>
      </c>
      <c r="BE274" s="61"/>
      <c r="BF274" s="61"/>
      <c r="BG274" s="61"/>
      <c r="BH274" s="61"/>
      <c r="BI274" s="2">
        <f t="shared" si="64"/>
        <v>0</v>
      </c>
      <c r="BJ274" s="61"/>
      <c r="BK274" s="61"/>
      <c r="BL274" s="61"/>
      <c r="BM274" s="61"/>
      <c r="BN274" s="2">
        <f t="shared" si="65"/>
        <v>0</v>
      </c>
      <c r="BO274" s="61"/>
      <c r="BP274" s="61"/>
      <c r="BQ274" s="61"/>
      <c r="BR274" s="61"/>
      <c r="BS274" s="16"/>
    </row>
    <row r="275" spans="1:71" x14ac:dyDescent="0.25">
      <c r="A275" s="136"/>
      <c r="B275" s="133"/>
      <c r="C275" s="39"/>
      <c r="D275" s="39"/>
      <c r="E275" s="39"/>
      <c r="F275" s="39"/>
      <c r="G275" s="39"/>
      <c r="H275" s="39"/>
      <c r="I275" s="39"/>
      <c r="J275" s="39"/>
      <c r="K275" s="39"/>
      <c r="L275" s="39"/>
      <c r="M275" s="39"/>
      <c r="N275" s="39"/>
      <c r="O275" s="39"/>
      <c r="P275" s="39"/>
      <c r="Q275" s="39"/>
      <c r="R275" s="39"/>
      <c r="S275" s="39"/>
      <c r="T275" s="39"/>
      <c r="U275" s="39"/>
      <c r="V275" s="39"/>
      <c r="W275" s="39"/>
      <c r="X275" s="39"/>
      <c r="Y275" s="39"/>
      <c r="Z275" s="39"/>
      <c r="AA275" s="39"/>
      <c r="AB275" s="39"/>
      <c r="AC275" s="40"/>
      <c r="AD275" s="39"/>
      <c r="AE275" s="39"/>
      <c r="AF275" s="40"/>
      <c r="AG275" s="39"/>
      <c r="AH275" s="39"/>
      <c r="AI275" s="40"/>
      <c r="AJ275" s="142"/>
      <c r="AK275" s="9" t="s">
        <v>356</v>
      </c>
      <c r="AL275" s="9" t="s">
        <v>357</v>
      </c>
      <c r="AM275" s="9" t="s">
        <v>64</v>
      </c>
      <c r="AN275" s="9" t="s">
        <v>54</v>
      </c>
      <c r="AO275" s="2">
        <f t="shared" si="69"/>
        <v>0</v>
      </c>
      <c r="AP275" s="2">
        <f t="shared" si="70"/>
        <v>0</v>
      </c>
      <c r="AQ275" s="61"/>
      <c r="AR275" s="61"/>
      <c r="AS275" s="61"/>
      <c r="AT275" s="61"/>
      <c r="AU275" s="61"/>
      <c r="AV275" s="61"/>
      <c r="AW275" s="61"/>
      <c r="AX275" s="61"/>
      <c r="AY275" s="2">
        <f t="shared" si="62"/>
        <v>0</v>
      </c>
      <c r="AZ275" s="61"/>
      <c r="BA275" s="61"/>
      <c r="BB275" s="61"/>
      <c r="BC275" s="61"/>
      <c r="BD275" s="2">
        <f t="shared" si="63"/>
        <v>0</v>
      </c>
      <c r="BE275" s="61"/>
      <c r="BF275" s="61"/>
      <c r="BG275" s="61"/>
      <c r="BH275" s="61"/>
      <c r="BI275" s="2">
        <f t="shared" si="64"/>
        <v>0</v>
      </c>
      <c r="BJ275" s="61"/>
      <c r="BK275" s="61"/>
      <c r="BL275" s="61"/>
      <c r="BM275" s="61"/>
      <c r="BN275" s="2">
        <f t="shared" si="65"/>
        <v>0</v>
      </c>
      <c r="BO275" s="61"/>
      <c r="BP275" s="61"/>
      <c r="BQ275" s="61"/>
      <c r="BR275" s="61"/>
      <c r="BS275" s="16"/>
    </row>
    <row r="276" spans="1:71" x14ac:dyDescent="0.25">
      <c r="A276" s="136"/>
      <c r="B276" s="133"/>
      <c r="C276" s="39"/>
      <c r="D276" s="39"/>
      <c r="E276" s="39"/>
      <c r="F276" s="39"/>
      <c r="G276" s="39"/>
      <c r="H276" s="39"/>
      <c r="I276" s="39"/>
      <c r="J276" s="39"/>
      <c r="K276" s="39"/>
      <c r="L276" s="39"/>
      <c r="M276" s="39"/>
      <c r="N276" s="39"/>
      <c r="O276" s="39"/>
      <c r="P276" s="39"/>
      <c r="Q276" s="39"/>
      <c r="R276" s="39"/>
      <c r="S276" s="39"/>
      <c r="T276" s="39"/>
      <c r="U276" s="39"/>
      <c r="V276" s="39"/>
      <c r="W276" s="39"/>
      <c r="X276" s="39"/>
      <c r="Y276" s="39"/>
      <c r="Z276" s="39"/>
      <c r="AA276" s="39"/>
      <c r="AB276" s="39"/>
      <c r="AC276" s="40"/>
      <c r="AD276" s="39"/>
      <c r="AE276" s="39"/>
      <c r="AF276" s="40"/>
      <c r="AG276" s="39"/>
      <c r="AH276" s="39"/>
      <c r="AI276" s="40"/>
      <c r="AJ276" s="142"/>
      <c r="AK276" s="9" t="s">
        <v>356</v>
      </c>
      <c r="AL276" s="9" t="s">
        <v>357</v>
      </c>
      <c r="AM276" s="9" t="s">
        <v>53</v>
      </c>
      <c r="AN276" s="9" t="s">
        <v>54</v>
      </c>
      <c r="AO276" s="2">
        <f t="shared" si="69"/>
        <v>0</v>
      </c>
      <c r="AP276" s="2">
        <f t="shared" si="70"/>
        <v>0</v>
      </c>
      <c r="AQ276" s="61"/>
      <c r="AR276" s="61"/>
      <c r="AS276" s="61"/>
      <c r="AT276" s="61"/>
      <c r="AU276" s="61"/>
      <c r="AV276" s="61"/>
      <c r="AW276" s="61"/>
      <c r="AX276" s="61"/>
      <c r="AY276" s="2">
        <f t="shared" si="62"/>
        <v>0</v>
      </c>
      <c r="AZ276" s="61"/>
      <c r="BA276" s="61"/>
      <c r="BB276" s="61"/>
      <c r="BC276" s="61"/>
      <c r="BD276" s="2">
        <f t="shared" si="63"/>
        <v>0</v>
      </c>
      <c r="BE276" s="61"/>
      <c r="BF276" s="61"/>
      <c r="BG276" s="61"/>
      <c r="BH276" s="61"/>
      <c r="BI276" s="2">
        <f t="shared" si="64"/>
        <v>0</v>
      </c>
      <c r="BJ276" s="61"/>
      <c r="BK276" s="61"/>
      <c r="BL276" s="61"/>
      <c r="BM276" s="61"/>
      <c r="BN276" s="2">
        <f t="shared" si="65"/>
        <v>0</v>
      </c>
      <c r="BO276" s="61"/>
      <c r="BP276" s="61"/>
      <c r="BQ276" s="61"/>
      <c r="BR276" s="61"/>
      <c r="BS276" s="16"/>
    </row>
    <row r="277" spans="1:71" x14ac:dyDescent="0.25">
      <c r="A277" s="136"/>
      <c r="B277" s="133"/>
      <c r="C277" s="39"/>
      <c r="D277" s="39"/>
      <c r="E277" s="39"/>
      <c r="F277" s="39"/>
      <c r="G277" s="39"/>
      <c r="H277" s="39"/>
      <c r="I277" s="39"/>
      <c r="J277" s="39"/>
      <c r="K277" s="39"/>
      <c r="L277" s="39"/>
      <c r="M277" s="39"/>
      <c r="N277" s="39"/>
      <c r="O277" s="39"/>
      <c r="P277" s="39"/>
      <c r="Q277" s="39"/>
      <c r="R277" s="39"/>
      <c r="S277" s="39"/>
      <c r="T277" s="39"/>
      <c r="U277" s="39"/>
      <c r="V277" s="39"/>
      <c r="W277" s="39"/>
      <c r="X277" s="39"/>
      <c r="Y277" s="39"/>
      <c r="Z277" s="39"/>
      <c r="AA277" s="39"/>
      <c r="AB277" s="39"/>
      <c r="AC277" s="40"/>
      <c r="AD277" s="39"/>
      <c r="AE277" s="39"/>
      <c r="AF277" s="40"/>
      <c r="AG277" s="39"/>
      <c r="AH277" s="39"/>
      <c r="AI277" s="40"/>
      <c r="AJ277" s="142"/>
      <c r="AK277" s="9" t="s">
        <v>356</v>
      </c>
      <c r="AL277" s="9" t="s">
        <v>357</v>
      </c>
      <c r="AM277" s="9" t="s">
        <v>53</v>
      </c>
      <c r="AN277" s="11" t="s">
        <v>303</v>
      </c>
      <c r="AO277" s="2">
        <f t="shared" si="69"/>
        <v>0</v>
      </c>
      <c r="AP277" s="2">
        <f t="shared" si="70"/>
        <v>0</v>
      </c>
      <c r="AQ277" s="61"/>
      <c r="AR277" s="61"/>
      <c r="AS277" s="61"/>
      <c r="AT277" s="61"/>
      <c r="AU277" s="61"/>
      <c r="AV277" s="61"/>
      <c r="AW277" s="61"/>
      <c r="AX277" s="61"/>
      <c r="AY277" s="2">
        <f t="shared" si="62"/>
        <v>0</v>
      </c>
      <c r="AZ277" s="61"/>
      <c r="BA277" s="61"/>
      <c r="BB277" s="61"/>
      <c r="BC277" s="61"/>
      <c r="BD277" s="2">
        <f t="shared" si="63"/>
        <v>0</v>
      </c>
      <c r="BE277" s="61"/>
      <c r="BF277" s="61"/>
      <c r="BG277" s="61"/>
      <c r="BH277" s="61"/>
      <c r="BI277" s="2">
        <f t="shared" si="64"/>
        <v>0</v>
      </c>
      <c r="BJ277" s="61"/>
      <c r="BK277" s="61"/>
      <c r="BL277" s="61"/>
      <c r="BM277" s="61"/>
      <c r="BN277" s="2">
        <f t="shared" si="65"/>
        <v>0</v>
      </c>
      <c r="BO277" s="61"/>
      <c r="BP277" s="61"/>
      <c r="BQ277" s="61"/>
      <c r="BR277" s="61"/>
      <c r="BS277" s="16"/>
    </row>
    <row r="278" spans="1:71" x14ac:dyDescent="0.25">
      <c r="A278" s="137"/>
      <c r="B278" s="134"/>
      <c r="C278" s="39"/>
      <c r="D278" s="39"/>
      <c r="E278" s="39"/>
      <c r="F278" s="39"/>
      <c r="G278" s="39"/>
      <c r="H278" s="39"/>
      <c r="I278" s="39"/>
      <c r="J278" s="39"/>
      <c r="K278" s="39"/>
      <c r="L278" s="39"/>
      <c r="M278" s="39"/>
      <c r="N278" s="39"/>
      <c r="O278" s="39"/>
      <c r="P278" s="39"/>
      <c r="Q278" s="39"/>
      <c r="R278" s="39"/>
      <c r="S278" s="39"/>
      <c r="T278" s="39"/>
      <c r="U278" s="39"/>
      <c r="V278" s="39"/>
      <c r="W278" s="39"/>
      <c r="X278" s="39"/>
      <c r="Y278" s="39"/>
      <c r="Z278" s="39"/>
      <c r="AA278" s="39"/>
      <c r="AB278" s="39"/>
      <c r="AC278" s="40"/>
      <c r="AD278" s="39"/>
      <c r="AE278" s="39"/>
      <c r="AF278" s="40"/>
      <c r="AG278" s="39"/>
      <c r="AH278" s="39"/>
      <c r="AI278" s="40"/>
      <c r="AJ278" s="143"/>
      <c r="AK278" s="9" t="s">
        <v>356</v>
      </c>
      <c r="AL278" s="9" t="s">
        <v>357</v>
      </c>
      <c r="AM278" s="9" t="s">
        <v>53</v>
      </c>
      <c r="AN278" s="11" t="s">
        <v>75</v>
      </c>
      <c r="AO278" s="2">
        <f t="shared" si="69"/>
        <v>0</v>
      </c>
      <c r="AP278" s="2">
        <f t="shared" si="70"/>
        <v>0</v>
      </c>
      <c r="AQ278" s="61"/>
      <c r="AR278" s="61"/>
      <c r="AS278" s="61"/>
      <c r="AT278" s="61"/>
      <c r="AU278" s="61"/>
      <c r="AV278" s="61"/>
      <c r="AW278" s="61"/>
      <c r="AX278" s="61"/>
      <c r="AY278" s="2">
        <f t="shared" si="62"/>
        <v>0</v>
      </c>
      <c r="AZ278" s="61"/>
      <c r="BA278" s="61"/>
      <c r="BB278" s="61"/>
      <c r="BC278" s="61"/>
      <c r="BD278" s="2">
        <f t="shared" si="63"/>
        <v>0</v>
      </c>
      <c r="BE278" s="61"/>
      <c r="BF278" s="61"/>
      <c r="BG278" s="61"/>
      <c r="BH278" s="61"/>
      <c r="BI278" s="2">
        <f t="shared" si="64"/>
        <v>0</v>
      </c>
      <c r="BJ278" s="61"/>
      <c r="BK278" s="61"/>
      <c r="BL278" s="61"/>
      <c r="BM278" s="61"/>
      <c r="BN278" s="2">
        <f t="shared" si="65"/>
        <v>0</v>
      </c>
      <c r="BO278" s="61"/>
      <c r="BP278" s="61"/>
      <c r="BQ278" s="61"/>
      <c r="BR278" s="61"/>
      <c r="BS278" s="16"/>
    </row>
    <row r="279" spans="1:71" ht="94.5" x14ac:dyDescent="0.25">
      <c r="A279" s="49" t="s">
        <v>358</v>
      </c>
      <c r="B279" s="52" t="s">
        <v>359</v>
      </c>
      <c r="C279" s="50" t="s">
        <v>38</v>
      </c>
      <c r="D279" s="50" t="s">
        <v>38</v>
      </c>
      <c r="E279" s="50" t="s">
        <v>38</v>
      </c>
      <c r="F279" s="50" t="s">
        <v>38</v>
      </c>
      <c r="G279" s="50" t="s">
        <v>38</v>
      </c>
      <c r="H279" s="50" t="s">
        <v>38</v>
      </c>
      <c r="I279" s="50" t="s">
        <v>38</v>
      </c>
      <c r="J279" s="50" t="s">
        <v>38</v>
      </c>
      <c r="K279" s="50" t="s">
        <v>38</v>
      </c>
      <c r="L279" s="50" t="s">
        <v>38</v>
      </c>
      <c r="M279" s="50" t="s">
        <v>38</v>
      </c>
      <c r="N279" s="50" t="s">
        <v>38</v>
      </c>
      <c r="O279" s="50" t="s">
        <v>38</v>
      </c>
      <c r="P279" s="50" t="s">
        <v>38</v>
      </c>
      <c r="Q279" s="50" t="s">
        <v>38</v>
      </c>
      <c r="R279" s="50" t="s">
        <v>38</v>
      </c>
      <c r="S279" s="50" t="s">
        <v>38</v>
      </c>
      <c r="T279" s="50" t="s">
        <v>38</v>
      </c>
      <c r="U279" s="50" t="s">
        <v>38</v>
      </c>
      <c r="V279" s="50" t="s">
        <v>38</v>
      </c>
      <c r="W279" s="50" t="s">
        <v>38</v>
      </c>
      <c r="X279" s="50" t="s">
        <v>38</v>
      </c>
      <c r="Y279" s="50" t="s">
        <v>38</v>
      </c>
      <c r="Z279" s="50" t="s">
        <v>38</v>
      </c>
      <c r="AA279" s="50" t="s">
        <v>38</v>
      </c>
      <c r="AB279" s="50" t="s">
        <v>38</v>
      </c>
      <c r="AC279" s="50" t="s">
        <v>38</v>
      </c>
      <c r="AD279" s="50" t="s">
        <v>38</v>
      </c>
      <c r="AE279" s="50" t="s">
        <v>38</v>
      </c>
      <c r="AF279" s="50" t="s">
        <v>38</v>
      </c>
      <c r="AG279" s="51" t="s">
        <v>38</v>
      </c>
      <c r="AH279" s="51" t="s">
        <v>38</v>
      </c>
      <c r="AI279" s="51" t="s">
        <v>38</v>
      </c>
      <c r="AJ279" s="14" t="s">
        <v>38</v>
      </c>
      <c r="AK279" s="14" t="s">
        <v>38</v>
      </c>
      <c r="AL279" s="14" t="s">
        <v>38</v>
      </c>
      <c r="AM279" s="14" t="s">
        <v>38</v>
      </c>
      <c r="AN279" s="14" t="s">
        <v>38</v>
      </c>
      <c r="AO279" s="2">
        <f t="shared" si="69"/>
        <v>0</v>
      </c>
      <c r="AP279" s="2">
        <f t="shared" si="70"/>
        <v>0</v>
      </c>
      <c r="AQ279" s="2">
        <f t="shared" ref="AQ279:BR280" si="73">AQ280</f>
        <v>0</v>
      </c>
      <c r="AR279" s="2">
        <f t="shared" si="73"/>
        <v>0</v>
      </c>
      <c r="AS279" s="2">
        <f t="shared" si="73"/>
        <v>0</v>
      </c>
      <c r="AT279" s="2">
        <f t="shared" si="73"/>
        <v>0</v>
      </c>
      <c r="AU279" s="2">
        <f t="shared" si="73"/>
        <v>0</v>
      </c>
      <c r="AV279" s="2">
        <f t="shared" si="73"/>
        <v>0</v>
      </c>
      <c r="AW279" s="2">
        <f t="shared" si="73"/>
        <v>0</v>
      </c>
      <c r="AX279" s="2">
        <f t="shared" si="73"/>
        <v>0</v>
      </c>
      <c r="AY279" s="2">
        <f t="shared" si="62"/>
        <v>0</v>
      </c>
      <c r="AZ279" s="2">
        <f t="shared" si="73"/>
        <v>0</v>
      </c>
      <c r="BA279" s="2">
        <f t="shared" si="73"/>
        <v>0</v>
      </c>
      <c r="BB279" s="2">
        <f t="shared" si="73"/>
        <v>0</v>
      </c>
      <c r="BC279" s="2">
        <f t="shared" si="73"/>
        <v>0</v>
      </c>
      <c r="BD279" s="2">
        <f t="shared" si="63"/>
        <v>0</v>
      </c>
      <c r="BE279" s="2">
        <f t="shared" si="73"/>
        <v>0</v>
      </c>
      <c r="BF279" s="2">
        <f t="shared" si="73"/>
        <v>0</v>
      </c>
      <c r="BG279" s="2">
        <f t="shared" si="73"/>
        <v>0</v>
      </c>
      <c r="BH279" s="2">
        <f t="shared" si="73"/>
        <v>0</v>
      </c>
      <c r="BI279" s="2">
        <f t="shared" si="64"/>
        <v>0</v>
      </c>
      <c r="BJ279" s="2">
        <f t="shared" si="73"/>
        <v>0</v>
      </c>
      <c r="BK279" s="2">
        <f t="shared" si="73"/>
        <v>0</v>
      </c>
      <c r="BL279" s="2">
        <f t="shared" si="73"/>
        <v>0</v>
      </c>
      <c r="BM279" s="2">
        <f t="shared" si="73"/>
        <v>0</v>
      </c>
      <c r="BN279" s="2">
        <f t="shared" si="65"/>
        <v>0</v>
      </c>
      <c r="BO279" s="2">
        <f t="shared" si="73"/>
        <v>0</v>
      </c>
      <c r="BP279" s="2">
        <f t="shared" si="73"/>
        <v>0</v>
      </c>
      <c r="BQ279" s="2">
        <f t="shared" si="73"/>
        <v>0</v>
      </c>
      <c r="BR279" s="2">
        <f t="shared" si="73"/>
        <v>0</v>
      </c>
      <c r="BS279" s="16"/>
    </row>
    <row r="280" spans="1:71" ht="33.950000000000003" customHeight="1" x14ac:dyDescent="0.25">
      <c r="A280" s="53" t="s">
        <v>360</v>
      </c>
      <c r="B280" s="54" t="s">
        <v>361</v>
      </c>
      <c r="C280" s="55" t="s">
        <v>38</v>
      </c>
      <c r="D280" s="55" t="s">
        <v>38</v>
      </c>
      <c r="E280" s="55" t="s">
        <v>38</v>
      </c>
      <c r="F280" s="55" t="s">
        <v>38</v>
      </c>
      <c r="G280" s="55" t="s">
        <v>38</v>
      </c>
      <c r="H280" s="55" t="s">
        <v>38</v>
      </c>
      <c r="I280" s="55" t="s">
        <v>38</v>
      </c>
      <c r="J280" s="55" t="s">
        <v>38</v>
      </c>
      <c r="K280" s="55" t="s">
        <v>38</v>
      </c>
      <c r="L280" s="55" t="s">
        <v>38</v>
      </c>
      <c r="M280" s="55" t="s">
        <v>38</v>
      </c>
      <c r="N280" s="55" t="s">
        <v>38</v>
      </c>
      <c r="O280" s="55" t="s">
        <v>38</v>
      </c>
      <c r="P280" s="55" t="s">
        <v>38</v>
      </c>
      <c r="Q280" s="55" t="s">
        <v>38</v>
      </c>
      <c r="R280" s="55" t="s">
        <v>38</v>
      </c>
      <c r="S280" s="55" t="s">
        <v>38</v>
      </c>
      <c r="T280" s="55" t="s">
        <v>38</v>
      </c>
      <c r="U280" s="55" t="s">
        <v>38</v>
      </c>
      <c r="V280" s="55" t="s">
        <v>38</v>
      </c>
      <c r="W280" s="55" t="s">
        <v>38</v>
      </c>
      <c r="X280" s="55" t="s">
        <v>38</v>
      </c>
      <c r="Y280" s="55" t="s">
        <v>38</v>
      </c>
      <c r="Z280" s="55" t="s">
        <v>38</v>
      </c>
      <c r="AA280" s="55" t="s">
        <v>38</v>
      </c>
      <c r="AB280" s="55" t="s">
        <v>38</v>
      </c>
      <c r="AC280" s="55" t="s">
        <v>38</v>
      </c>
      <c r="AD280" s="55" t="s">
        <v>38</v>
      </c>
      <c r="AE280" s="55" t="s">
        <v>38</v>
      </c>
      <c r="AF280" s="55" t="s">
        <v>38</v>
      </c>
      <c r="AG280" s="56" t="s">
        <v>38</v>
      </c>
      <c r="AH280" s="56" t="s">
        <v>38</v>
      </c>
      <c r="AI280" s="56" t="s">
        <v>38</v>
      </c>
      <c r="AJ280" s="15" t="s">
        <v>38</v>
      </c>
      <c r="AK280" s="15" t="s">
        <v>38</v>
      </c>
      <c r="AL280" s="15" t="s">
        <v>38</v>
      </c>
      <c r="AM280" s="15" t="s">
        <v>38</v>
      </c>
      <c r="AN280" s="15" t="s">
        <v>38</v>
      </c>
      <c r="AO280" s="2">
        <f t="shared" si="69"/>
        <v>0</v>
      </c>
      <c r="AP280" s="2">
        <f t="shared" si="70"/>
        <v>0</v>
      </c>
      <c r="AQ280" s="5">
        <f>AQ281</f>
        <v>0</v>
      </c>
      <c r="AR280" s="5">
        <f t="shared" si="73"/>
        <v>0</v>
      </c>
      <c r="AS280" s="5">
        <f t="shared" si="73"/>
        <v>0</v>
      </c>
      <c r="AT280" s="5">
        <f t="shared" si="73"/>
        <v>0</v>
      </c>
      <c r="AU280" s="5">
        <f t="shared" si="73"/>
        <v>0</v>
      </c>
      <c r="AV280" s="5">
        <f t="shared" si="73"/>
        <v>0</v>
      </c>
      <c r="AW280" s="5">
        <f t="shared" si="73"/>
        <v>0</v>
      </c>
      <c r="AX280" s="5">
        <f t="shared" si="73"/>
        <v>0</v>
      </c>
      <c r="AY280" s="2">
        <f t="shared" si="62"/>
        <v>0</v>
      </c>
      <c r="AZ280" s="5">
        <f t="shared" si="73"/>
        <v>0</v>
      </c>
      <c r="BA280" s="5">
        <f t="shared" si="73"/>
        <v>0</v>
      </c>
      <c r="BB280" s="5">
        <f t="shared" si="73"/>
        <v>0</v>
      </c>
      <c r="BC280" s="5">
        <f t="shared" si="73"/>
        <v>0</v>
      </c>
      <c r="BD280" s="2">
        <f t="shared" si="63"/>
        <v>0</v>
      </c>
      <c r="BE280" s="5">
        <f t="shared" si="73"/>
        <v>0</v>
      </c>
      <c r="BF280" s="5">
        <f t="shared" si="73"/>
        <v>0</v>
      </c>
      <c r="BG280" s="5">
        <f t="shared" si="73"/>
        <v>0</v>
      </c>
      <c r="BH280" s="5">
        <f t="shared" si="73"/>
        <v>0</v>
      </c>
      <c r="BI280" s="2">
        <f t="shared" si="64"/>
        <v>0</v>
      </c>
      <c r="BJ280" s="5">
        <f t="shared" si="73"/>
        <v>0</v>
      </c>
      <c r="BK280" s="5">
        <f t="shared" si="73"/>
        <v>0</v>
      </c>
      <c r="BL280" s="5">
        <f t="shared" si="73"/>
        <v>0</v>
      </c>
      <c r="BM280" s="5">
        <f t="shared" si="73"/>
        <v>0</v>
      </c>
      <c r="BN280" s="2">
        <f t="shared" si="65"/>
        <v>0</v>
      </c>
      <c r="BO280" s="5">
        <f t="shared" si="73"/>
        <v>0</v>
      </c>
      <c r="BP280" s="5">
        <f t="shared" si="73"/>
        <v>0</v>
      </c>
      <c r="BQ280" s="5">
        <f t="shared" si="73"/>
        <v>0</v>
      </c>
      <c r="BR280" s="5">
        <f t="shared" si="73"/>
        <v>0</v>
      </c>
      <c r="BS280" s="16"/>
    </row>
    <row r="281" spans="1:71" ht="73.5" x14ac:dyDescent="0.25">
      <c r="A281" s="45" t="s">
        <v>362</v>
      </c>
      <c r="B281" s="46" t="s">
        <v>363</v>
      </c>
      <c r="C281" s="47" t="s">
        <v>38</v>
      </c>
      <c r="D281" s="47" t="s">
        <v>38</v>
      </c>
      <c r="E281" s="47" t="s">
        <v>38</v>
      </c>
      <c r="F281" s="47" t="s">
        <v>38</v>
      </c>
      <c r="G281" s="47" t="s">
        <v>38</v>
      </c>
      <c r="H281" s="47" t="s">
        <v>38</v>
      </c>
      <c r="I281" s="47" t="s">
        <v>38</v>
      </c>
      <c r="J281" s="47" t="s">
        <v>38</v>
      </c>
      <c r="K281" s="47" t="s">
        <v>38</v>
      </c>
      <c r="L281" s="47" t="s">
        <v>38</v>
      </c>
      <c r="M281" s="47" t="s">
        <v>38</v>
      </c>
      <c r="N281" s="47" t="s">
        <v>38</v>
      </c>
      <c r="O281" s="47" t="s">
        <v>38</v>
      </c>
      <c r="P281" s="47" t="s">
        <v>38</v>
      </c>
      <c r="Q281" s="47" t="s">
        <v>38</v>
      </c>
      <c r="R281" s="47" t="s">
        <v>38</v>
      </c>
      <c r="S281" s="47" t="s">
        <v>38</v>
      </c>
      <c r="T281" s="47" t="s">
        <v>38</v>
      </c>
      <c r="U281" s="47" t="s">
        <v>38</v>
      </c>
      <c r="V281" s="47" t="s">
        <v>38</v>
      </c>
      <c r="W281" s="47" t="s">
        <v>38</v>
      </c>
      <c r="X281" s="47" t="s">
        <v>38</v>
      </c>
      <c r="Y281" s="47" t="s">
        <v>38</v>
      </c>
      <c r="Z281" s="47" t="s">
        <v>38</v>
      </c>
      <c r="AA281" s="47" t="s">
        <v>38</v>
      </c>
      <c r="AB281" s="47" t="s">
        <v>38</v>
      </c>
      <c r="AC281" s="47" t="s">
        <v>38</v>
      </c>
      <c r="AD281" s="47" t="s">
        <v>38</v>
      </c>
      <c r="AE281" s="47" t="s">
        <v>38</v>
      </c>
      <c r="AF281" s="47" t="s">
        <v>38</v>
      </c>
      <c r="AG281" s="48" t="s">
        <v>38</v>
      </c>
      <c r="AH281" s="48" t="s">
        <v>38</v>
      </c>
      <c r="AI281" s="48" t="s">
        <v>38</v>
      </c>
      <c r="AJ281" s="13" t="s">
        <v>38</v>
      </c>
      <c r="AK281" s="13" t="s">
        <v>38</v>
      </c>
      <c r="AL281" s="13" t="s">
        <v>38</v>
      </c>
      <c r="AM281" s="13" t="s">
        <v>38</v>
      </c>
      <c r="AN281" s="13" t="s">
        <v>38</v>
      </c>
      <c r="AO281" s="2">
        <f t="shared" si="69"/>
        <v>0</v>
      </c>
      <c r="AP281" s="2">
        <f t="shared" si="70"/>
        <v>0</v>
      </c>
      <c r="AQ281" s="3">
        <f t="shared" ref="AQ281:BR281" si="74">SUM(AQ282:AQ291)</f>
        <v>0</v>
      </c>
      <c r="AR281" s="3">
        <f t="shared" si="74"/>
        <v>0</v>
      </c>
      <c r="AS281" s="3">
        <f t="shared" si="74"/>
        <v>0</v>
      </c>
      <c r="AT281" s="3">
        <f t="shared" si="74"/>
        <v>0</v>
      </c>
      <c r="AU281" s="3">
        <f t="shared" si="74"/>
        <v>0</v>
      </c>
      <c r="AV281" s="3">
        <f t="shared" si="74"/>
        <v>0</v>
      </c>
      <c r="AW281" s="3">
        <f t="shared" si="74"/>
        <v>0</v>
      </c>
      <c r="AX281" s="3">
        <f t="shared" si="74"/>
        <v>0</v>
      </c>
      <c r="AY281" s="2">
        <f t="shared" si="62"/>
        <v>0</v>
      </c>
      <c r="AZ281" s="3">
        <f t="shared" si="74"/>
        <v>0</v>
      </c>
      <c r="BA281" s="3">
        <f t="shared" si="74"/>
        <v>0</v>
      </c>
      <c r="BB281" s="3">
        <f t="shared" si="74"/>
        <v>0</v>
      </c>
      <c r="BC281" s="3">
        <f t="shared" si="74"/>
        <v>0</v>
      </c>
      <c r="BD281" s="2">
        <f t="shared" si="63"/>
        <v>0</v>
      </c>
      <c r="BE281" s="3">
        <f t="shared" si="74"/>
        <v>0</v>
      </c>
      <c r="BF281" s="3">
        <f t="shared" si="74"/>
        <v>0</v>
      </c>
      <c r="BG281" s="3">
        <f t="shared" si="74"/>
        <v>0</v>
      </c>
      <c r="BH281" s="3">
        <f t="shared" si="74"/>
        <v>0</v>
      </c>
      <c r="BI281" s="2">
        <f t="shared" si="64"/>
        <v>0</v>
      </c>
      <c r="BJ281" s="3">
        <f t="shared" si="74"/>
        <v>0</v>
      </c>
      <c r="BK281" s="3">
        <f t="shared" si="74"/>
        <v>0</v>
      </c>
      <c r="BL281" s="3">
        <f t="shared" si="74"/>
        <v>0</v>
      </c>
      <c r="BM281" s="3">
        <f t="shared" si="74"/>
        <v>0</v>
      </c>
      <c r="BN281" s="2">
        <f t="shared" si="65"/>
        <v>0</v>
      </c>
      <c r="BO281" s="3">
        <f t="shared" si="74"/>
        <v>0</v>
      </c>
      <c r="BP281" s="3">
        <f t="shared" si="74"/>
        <v>0</v>
      </c>
      <c r="BQ281" s="3">
        <f t="shared" si="74"/>
        <v>0</v>
      </c>
      <c r="BR281" s="3">
        <f t="shared" si="74"/>
        <v>0</v>
      </c>
      <c r="BS281" s="16"/>
    </row>
    <row r="282" spans="1:71" ht="33.75" x14ac:dyDescent="0.25">
      <c r="A282" s="138" t="s">
        <v>364</v>
      </c>
      <c r="B282" s="131" t="s">
        <v>365</v>
      </c>
      <c r="C282" s="39" t="s">
        <v>41</v>
      </c>
      <c r="D282" s="39" t="s">
        <v>229</v>
      </c>
      <c r="E282" s="39" t="s">
        <v>42</v>
      </c>
      <c r="F282" s="39"/>
      <c r="G282" s="39"/>
      <c r="H282" s="39"/>
      <c r="I282" s="39"/>
      <c r="J282" s="39"/>
      <c r="K282" s="39"/>
      <c r="L282" s="39"/>
      <c r="M282" s="39"/>
      <c r="N282" s="39"/>
      <c r="O282" s="39"/>
      <c r="P282" s="39"/>
      <c r="Q282" s="39"/>
      <c r="R282" s="39"/>
      <c r="S282" s="39"/>
      <c r="T282" s="39"/>
      <c r="U282" s="39"/>
      <c r="V282" s="39"/>
      <c r="W282" s="39"/>
      <c r="X282" s="39"/>
      <c r="Y282" s="39"/>
      <c r="Z282" s="39"/>
      <c r="AA282" s="39"/>
      <c r="AB282" s="39"/>
      <c r="AC282" s="40"/>
      <c r="AD282" s="39"/>
      <c r="AE282" s="39"/>
      <c r="AF282" s="40"/>
      <c r="AG282" s="41"/>
      <c r="AH282" s="41"/>
      <c r="AI282" s="42"/>
      <c r="AJ282" s="140" t="s">
        <v>101</v>
      </c>
      <c r="AK282" s="9" t="s">
        <v>89</v>
      </c>
      <c r="AL282" s="9" t="s">
        <v>230</v>
      </c>
      <c r="AM282" s="9" t="s">
        <v>104</v>
      </c>
      <c r="AN282" s="9" t="s">
        <v>48</v>
      </c>
      <c r="AO282" s="2">
        <f t="shared" si="69"/>
        <v>0</v>
      </c>
      <c r="AP282" s="2">
        <f t="shared" si="70"/>
        <v>0</v>
      </c>
      <c r="AQ282" s="61"/>
      <c r="AR282" s="61"/>
      <c r="AS282" s="61"/>
      <c r="AT282" s="61"/>
      <c r="AU282" s="61"/>
      <c r="AV282" s="61"/>
      <c r="AW282" s="61"/>
      <c r="AX282" s="61"/>
      <c r="AY282" s="2">
        <f t="shared" si="62"/>
        <v>0</v>
      </c>
      <c r="AZ282" s="61"/>
      <c r="BA282" s="61"/>
      <c r="BB282" s="61"/>
      <c r="BC282" s="61"/>
      <c r="BD282" s="2">
        <f t="shared" si="63"/>
        <v>0</v>
      </c>
      <c r="BE282" s="61"/>
      <c r="BF282" s="61"/>
      <c r="BG282" s="61"/>
      <c r="BH282" s="61"/>
      <c r="BI282" s="2">
        <f t="shared" si="64"/>
        <v>0</v>
      </c>
      <c r="BJ282" s="61"/>
      <c r="BK282" s="61"/>
      <c r="BL282" s="61"/>
      <c r="BM282" s="61"/>
      <c r="BN282" s="2">
        <f t="shared" si="65"/>
        <v>0</v>
      </c>
      <c r="BO282" s="61"/>
      <c r="BP282" s="61"/>
      <c r="BQ282" s="61"/>
      <c r="BR282" s="61"/>
      <c r="BS282" s="16"/>
    </row>
    <row r="283" spans="1:71" x14ac:dyDescent="0.25">
      <c r="A283" s="138"/>
      <c r="B283" s="131"/>
      <c r="C283" s="39"/>
      <c r="D283" s="39"/>
      <c r="E283" s="39"/>
      <c r="F283" s="39"/>
      <c r="G283" s="39"/>
      <c r="H283" s="39"/>
      <c r="I283" s="39"/>
      <c r="J283" s="39"/>
      <c r="K283" s="39"/>
      <c r="L283" s="39"/>
      <c r="M283" s="39"/>
      <c r="N283" s="39"/>
      <c r="O283" s="39"/>
      <c r="P283" s="39"/>
      <c r="Q283" s="39"/>
      <c r="R283" s="39"/>
      <c r="S283" s="39"/>
      <c r="T283" s="39"/>
      <c r="U283" s="39"/>
      <c r="V283" s="39"/>
      <c r="W283" s="39"/>
      <c r="X283" s="39"/>
      <c r="Y283" s="39"/>
      <c r="Z283" s="39"/>
      <c r="AA283" s="39"/>
      <c r="AB283" s="39"/>
      <c r="AC283" s="40"/>
      <c r="AD283" s="39"/>
      <c r="AE283" s="39"/>
      <c r="AF283" s="40"/>
      <c r="AG283" s="39"/>
      <c r="AH283" s="39"/>
      <c r="AI283" s="40"/>
      <c r="AJ283" s="140"/>
      <c r="AK283" s="9" t="s">
        <v>85</v>
      </c>
      <c r="AL283" s="9" t="s">
        <v>241</v>
      </c>
      <c r="AM283" s="9" t="s">
        <v>104</v>
      </c>
      <c r="AN283" s="9" t="s">
        <v>48</v>
      </c>
      <c r="AO283" s="2">
        <f t="shared" si="69"/>
        <v>0</v>
      </c>
      <c r="AP283" s="2">
        <f t="shared" si="70"/>
        <v>0</v>
      </c>
      <c r="AQ283" s="61"/>
      <c r="AR283" s="61"/>
      <c r="AS283" s="61"/>
      <c r="AT283" s="61"/>
      <c r="AU283" s="61"/>
      <c r="AV283" s="61"/>
      <c r="AW283" s="61"/>
      <c r="AX283" s="61"/>
      <c r="AY283" s="2">
        <f t="shared" si="62"/>
        <v>0</v>
      </c>
      <c r="AZ283" s="61"/>
      <c r="BA283" s="61"/>
      <c r="BB283" s="61"/>
      <c r="BC283" s="61"/>
      <c r="BD283" s="2">
        <f t="shared" si="63"/>
        <v>0</v>
      </c>
      <c r="BE283" s="61"/>
      <c r="BF283" s="61"/>
      <c r="BG283" s="61"/>
      <c r="BH283" s="61"/>
      <c r="BI283" s="2">
        <f t="shared" si="64"/>
        <v>0</v>
      </c>
      <c r="BJ283" s="61"/>
      <c r="BK283" s="61"/>
      <c r="BL283" s="61"/>
      <c r="BM283" s="61"/>
      <c r="BN283" s="2">
        <f t="shared" si="65"/>
        <v>0</v>
      </c>
      <c r="BO283" s="61"/>
      <c r="BP283" s="61"/>
      <c r="BQ283" s="61"/>
      <c r="BR283" s="61"/>
      <c r="BS283" s="16"/>
    </row>
    <row r="284" spans="1:71" ht="45" x14ac:dyDescent="0.25">
      <c r="A284" s="37" t="s">
        <v>366</v>
      </c>
      <c r="B284" s="38" t="s">
        <v>367</v>
      </c>
      <c r="C284" s="39" t="s">
        <v>41</v>
      </c>
      <c r="D284" s="39" t="s">
        <v>229</v>
      </c>
      <c r="E284" s="39" t="s">
        <v>42</v>
      </c>
      <c r="F284" s="39"/>
      <c r="G284" s="39"/>
      <c r="H284" s="39"/>
      <c r="I284" s="39"/>
      <c r="J284" s="39"/>
      <c r="K284" s="39"/>
      <c r="L284" s="39"/>
      <c r="M284" s="39"/>
      <c r="N284" s="39"/>
      <c r="O284" s="39"/>
      <c r="P284" s="39"/>
      <c r="Q284" s="39"/>
      <c r="R284" s="39"/>
      <c r="S284" s="39"/>
      <c r="T284" s="39"/>
      <c r="U284" s="39"/>
      <c r="V284" s="39"/>
      <c r="W284" s="39"/>
      <c r="X284" s="39"/>
      <c r="Y284" s="39"/>
      <c r="Z284" s="39"/>
      <c r="AA284" s="39"/>
      <c r="AB284" s="39"/>
      <c r="AC284" s="40"/>
      <c r="AD284" s="39"/>
      <c r="AE284" s="39"/>
      <c r="AF284" s="40"/>
      <c r="AG284" s="41"/>
      <c r="AH284" s="41"/>
      <c r="AI284" s="42"/>
      <c r="AJ284" s="8" t="s">
        <v>101</v>
      </c>
      <c r="AK284" s="9" t="s">
        <v>49</v>
      </c>
      <c r="AL284" s="9" t="s">
        <v>230</v>
      </c>
      <c r="AM284" s="9" t="s">
        <v>104</v>
      </c>
      <c r="AN284" s="9" t="s">
        <v>48</v>
      </c>
      <c r="AO284" s="2">
        <f t="shared" si="69"/>
        <v>0</v>
      </c>
      <c r="AP284" s="2">
        <f t="shared" si="70"/>
        <v>0</v>
      </c>
      <c r="AQ284" s="61"/>
      <c r="AR284" s="61"/>
      <c r="AS284" s="61"/>
      <c r="AT284" s="61"/>
      <c r="AU284" s="61"/>
      <c r="AV284" s="61"/>
      <c r="AW284" s="61"/>
      <c r="AX284" s="61"/>
      <c r="AY284" s="2">
        <f t="shared" si="62"/>
        <v>0</v>
      </c>
      <c r="AZ284" s="61"/>
      <c r="BA284" s="61"/>
      <c r="BB284" s="61"/>
      <c r="BC284" s="61"/>
      <c r="BD284" s="2">
        <f t="shared" si="63"/>
        <v>0</v>
      </c>
      <c r="BE284" s="61"/>
      <c r="BF284" s="61"/>
      <c r="BG284" s="61"/>
      <c r="BH284" s="61"/>
      <c r="BI284" s="2">
        <f t="shared" si="64"/>
        <v>0</v>
      </c>
      <c r="BJ284" s="61"/>
      <c r="BK284" s="61"/>
      <c r="BL284" s="61"/>
      <c r="BM284" s="61"/>
      <c r="BN284" s="2">
        <f t="shared" si="65"/>
        <v>0</v>
      </c>
      <c r="BO284" s="61"/>
      <c r="BP284" s="61"/>
      <c r="BQ284" s="61"/>
      <c r="BR284" s="61"/>
      <c r="BS284" s="16"/>
    </row>
    <row r="285" spans="1:71" ht="33.950000000000003" customHeight="1" x14ac:dyDescent="0.25">
      <c r="A285" s="37" t="s">
        <v>368</v>
      </c>
      <c r="B285" s="38" t="s">
        <v>369</v>
      </c>
      <c r="C285" s="39" t="s">
        <v>41</v>
      </c>
      <c r="D285" s="39" t="s">
        <v>229</v>
      </c>
      <c r="E285" s="39" t="s">
        <v>42</v>
      </c>
      <c r="F285" s="39"/>
      <c r="G285" s="39"/>
      <c r="H285" s="39"/>
      <c r="I285" s="39"/>
      <c r="J285" s="39"/>
      <c r="K285" s="39"/>
      <c r="L285" s="39"/>
      <c r="M285" s="39"/>
      <c r="N285" s="39"/>
      <c r="O285" s="39"/>
      <c r="P285" s="39"/>
      <c r="Q285" s="39"/>
      <c r="R285" s="39"/>
      <c r="S285" s="39"/>
      <c r="T285" s="39"/>
      <c r="U285" s="39"/>
      <c r="V285" s="39"/>
      <c r="W285" s="39"/>
      <c r="X285" s="39"/>
      <c r="Y285" s="39"/>
      <c r="Z285" s="39"/>
      <c r="AA285" s="39"/>
      <c r="AB285" s="39"/>
      <c r="AC285" s="40"/>
      <c r="AD285" s="39"/>
      <c r="AE285" s="39"/>
      <c r="AF285" s="40"/>
      <c r="AG285" s="41"/>
      <c r="AH285" s="41"/>
      <c r="AI285" s="42"/>
      <c r="AJ285" s="8" t="s">
        <v>101</v>
      </c>
      <c r="AK285" s="9" t="s">
        <v>49</v>
      </c>
      <c r="AL285" s="9" t="s">
        <v>230</v>
      </c>
      <c r="AM285" s="9" t="s">
        <v>104</v>
      </c>
      <c r="AN285" s="9" t="s">
        <v>48</v>
      </c>
      <c r="AO285" s="2">
        <f t="shared" si="69"/>
        <v>0</v>
      </c>
      <c r="AP285" s="2">
        <f t="shared" si="70"/>
        <v>0</v>
      </c>
      <c r="AQ285" s="61"/>
      <c r="AR285" s="61"/>
      <c r="AS285" s="61"/>
      <c r="AT285" s="61"/>
      <c r="AU285" s="61"/>
      <c r="AV285" s="61"/>
      <c r="AW285" s="61"/>
      <c r="AX285" s="61"/>
      <c r="AY285" s="2">
        <f t="shared" si="62"/>
        <v>0</v>
      </c>
      <c r="AZ285" s="61"/>
      <c r="BA285" s="61"/>
      <c r="BB285" s="61"/>
      <c r="BC285" s="61"/>
      <c r="BD285" s="2">
        <f t="shared" si="63"/>
        <v>0</v>
      </c>
      <c r="BE285" s="61"/>
      <c r="BF285" s="61"/>
      <c r="BG285" s="61"/>
      <c r="BH285" s="61"/>
      <c r="BI285" s="2">
        <f t="shared" si="64"/>
        <v>0</v>
      </c>
      <c r="BJ285" s="61"/>
      <c r="BK285" s="61"/>
      <c r="BL285" s="61"/>
      <c r="BM285" s="61"/>
      <c r="BN285" s="2">
        <f t="shared" si="65"/>
        <v>0</v>
      </c>
      <c r="BO285" s="61"/>
      <c r="BP285" s="61"/>
      <c r="BQ285" s="61"/>
      <c r="BR285" s="61"/>
      <c r="BS285" s="16"/>
    </row>
    <row r="286" spans="1:71" ht="33.75" x14ac:dyDescent="0.25">
      <c r="A286" s="37" t="s">
        <v>370</v>
      </c>
      <c r="B286" s="38" t="s">
        <v>371</v>
      </c>
      <c r="C286" s="39" t="s">
        <v>41</v>
      </c>
      <c r="D286" s="39" t="s">
        <v>229</v>
      </c>
      <c r="E286" s="39" t="s">
        <v>42</v>
      </c>
      <c r="F286" s="39"/>
      <c r="G286" s="39"/>
      <c r="H286" s="39"/>
      <c r="I286" s="39"/>
      <c r="J286" s="39"/>
      <c r="K286" s="39"/>
      <c r="L286" s="39"/>
      <c r="M286" s="39"/>
      <c r="N286" s="39"/>
      <c r="O286" s="39"/>
      <c r="P286" s="39"/>
      <c r="Q286" s="39"/>
      <c r="R286" s="39"/>
      <c r="S286" s="39"/>
      <c r="T286" s="39"/>
      <c r="U286" s="39"/>
      <c r="V286" s="39"/>
      <c r="W286" s="39"/>
      <c r="X286" s="39"/>
      <c r="Y286" s="39"/>
      <c r="Z286" s="39"/>
      <c r="AA286" s="39"/>
      <c r="AB286" s="39"/>
      <c r="AC286" s="40"/>
      <c r="AD286" s="39"/>
      <c r="AE286" s="39"/>
      <c r="AF286" s="40"/>
      <c r="AG286" s="41"/>
      <c r="AH286" s="41"/>
      <c r="AI286" s="42"/>
      <c r="AJ286" s="8" t="s">
        <v>101</v>
      </c>
      <c r="AK286" s="9" t="s">
        <v>49</v>
      </c>
      <c r="AL286" s="9" t="s">
        <v>241</v>
      </c>
      <c r="AM286" s="9" t="s">
        <v>104</v>
      </c>
      <c r="AN286" s="9" t="s">
        <v>48</v>
      </c>
      <c r="AO286" s="2">
        <f t="shared" si="69"/>
        <v>0</v>
      </c>
      <c r="AP286" s="2">
        <f t="shared" si="70"/>
        <v>0</v>
      </c>
      <c r="AQ286" s="61"/>
      <c r="AR286" s="61"/>
      <c r="AS286" s="61"/>
      <c r="AT286" s="61"/>
      <c r="AU286" s="61"/>
      <c r="AV286" s="61"/>
      <c r="AW286" s="61"/>
      <c r="AX286" s="61"/>
      <c r="AY286" s="2">
        <f t="shared" si="62"/>
        <v>0</v>
      </c>
      <c r="AZ286" s="61"/>
      <c r="BA286" s="61"/>
      <c r="BB286" s="61"/>
      <c r="BC286" s="61"/>
      <c r="BD286" s="2">
        <f t="shared" si="63"/>
        <v>0</v>
      </c>
      <c r="BE286" s="61"/>
      <c r="BF286" s="61"/>
      <c r="BG286" s="61"/>
      <c r="BH286" s="61"/>
      <c r="BI286" s="2">
        <f t="shared" si="64"/>
        <v>0</v>
      </c>
      <c r="BJ286" s="61"/>
      <c r="BK286" s="61"/>
      <c r="BL286" s="61"/>
      <c r="BM286" s="61"/>
      <c r="BN286" s="2">
        <f t="shared" si="65"/>
        <v>0</v>
      </c>
      <c r="BO286" s="61"/>
      <c r="BP286" s="61"/>
      <c r="BQ286" s="61"/>
      <c r="BR286" s="61"/>
      <c r="BS286" s="16"/>
    </row>
    <row r="287" spans="1:71" ht="33.75" x14ac:dyDescent="0.25">
      <c r="A287" s="138" t="s">
        <v>372</v>
      </c>
      <c r="B287" s="131" t="s">
        <v>373</v>
      </c>
      <c r="C287" s="39" t="s">
        <v>41</v>
      </c>
      <c r="D287" s="39" t="s">
        <v>229</v>
      </c>
      <c r="E287" s="39" t="s">
        <v>42</v>
      </c>
      <c r="F287" s="39"/>
      <c r="G287" s="39"/>
      <c r="H287" s="39"/>
      <c r="I287" s="39"/>
      <c r="J287" s="39"/>
      <c r="K287" s="39"/>
      <c r="L287" s="39"/>
      <c r="M287" s="39"/>
      <c r="N287" s="39"/>
      <c r="O287" s="39"/>
      <c r="P287" s="39"/>
      <c r="Q287" s="39"/>
      <c r="R287" s="39"/>
      <c r="S287" s="39"/>
      <c r="T287" s="39"/>
      <c r="U287" s="39"/>
      <c r="V287" s="39"/>
      <c r="W287" s="39"/>
      <c r="X287" s="39"/>
      <c r="Y287" s="39"/>
      <c r="Z287" s="39"/>
      <c r="AA287" s="39"/>
      <c r="AB287" s="39"/>
      <c r="AC287" s="40"/>
      <c r="AD287" s="39"/>
      <c r="AE287" s="39"/>
      <c r="AF287" s="40"/>
      <c r="AG287" s="80"/>
      <c r="AH287" s="41"/>
      <c r="AI287" s="42"/>
      <c r="AJ287" s="140" t="s">
        <v>101</v>
      </c>
      <c r="AK287" s="9" t="s">
        <v>112</v>
      </c>
      <c r="AL287" s="9" t="s">
        <v>164</v>
      </c>
      <c r="AM287" s="9" t="s">
        <v>104</v>
      </c>
      <c r="AN287" s="9" t="s">
        <v>48</v>
      </c>
      <c r="AO287" s="2">
        <f t="shared" si="69"/>
        <v>0</v>
      </c>
      <c r="AP287" s="2">
        <f t="shared" si="70"/>
        <v>0</v>
      </c>
      <c r="AQ287" s="61"/>
      <c r="AR287" s="61"/>
      <c r="AS287" s="61"/>
      <c r="AT287" s="61"/>
      <c r="AU287" s="61"/>
      <c r="AV287" s="61"/>
      <c r="AW287" s="61"/>
      <c r="AX287" s="61"/>
      <c r="AY287" s="2">
        <f t="shared" si="62"/>
        <v>0</v>
      </c>
      <c r="AZ287" s="61"/>
      <c r="BA287" s="61"/>
      <c r="BB287" s="61"/>
      <c r="BC287" s="61"/>
      <c r="BD287" s="2">
        <f t="shared" si="63"/>
        <v>0</v>
      </c>
      <c r="BE287" s="61"/>
      <c r="BF287" s="61"/>
      <c r="BG287" s="61"/>
      <c r="BH287" s="61"/>
      <c r="BI287" s="2">
        <f t="shared" si="64"/>
        <v>0</v>
      </c>
      <c r="BJ287" s="61"/>
      <c r="BK287" s="61"/>
      <c r="BL287" s="61"/>
      <c r="BM287" s="61"/>
      <c r="BN287" s="2">
        <f t="shared" si="65"/>
        <v>0</v>
      </c>
      <c r="BO287" s="61"/>
      <c r="BP287" s="61"/>
      <c r="BQ287" s="61"/>
      <c r="BR287" s="61"/>
      <c r="BS287" s="16"/>
    </row>
    <row r="288" spans="1:71" x14ac:dyDescent="0.25">
      <c r="A288" s="138"/>
      <c r="B288" s="131"/>
      <c r="C288" s="39"/>
      <c r="D288" s="39"/>
      <c r="E288" s="39"/>
      <c r="F288" s="39"/>
      <c r="G288" s="39"/>
      <c r="H288" s="39"/>
      <c r="I288" s="39"/>
      <c r="J288" s="39"/>
      <c r="K288" s="39"/>
      <c r="L288" s="39"/>
      <c r="M288" s="39"/>
      <c r="N288" s="39"/>
      <c r="O288" s="39"/>
      <c r="P288" s="39"/>
      <c r="Q288" s="39"/>
      <c r="R288" s="39"/>
      <c r="S288" s="39"/>
      <c r="T288" s="39"/>
      <c r="U288" s="39"/>
      <c r="V288" s="39"/>
      <c r="W288" s="39"/>
      <c r="X288" s="39"/>
      <c r="Y288" s="39"/>
      <c r="Z288" s="39"/>
      <c r="AA288" s="39"/>
      <c r="AB288" s="39"/>
      <c r="AC288" s="40"/>
      <c r="AD288" s="39"/>
      <c r="AE288" s="39"/>
      <c r="AF288" s="40"/>
      <c r="AG288" s="39"/>
      <c r="AH288" s="39"/>
      <c r="AI288" s="40"/>
      <c r="AJ288" s="140"/>
      <c r="AK288" s="9" t="s">
        <v>81</v>
      </c>
      <c r="AL288" s="9" t="s">
        <v>230</v>
      </c>
      <c r="AM288" s="9" t="s">
        <v>104</v>
      </c>
      <c r="AN288" s="9" t="s">
        <v>48</v>
      </c>
      <c r="AO288" s="2">
        <f t="shared" si="69"/>
        <v>0</v>
      </c>
      <c r="AP288" s="2">
        <f t="shared" si="70"/>
        <v>0</v>
      </c>
      <c r="AQ288" s="61"/>
      <c r="AR288" s="61"/>
      <c r="AS288" s="61"/>
      <c r="AT288" s="61"/>
      <c r="AU288" s="61"/>
      <c r="AV288" s="61"/>
      <c r="AW288" s="61"/>
      <c r="AX288" s="61"/>
      <c r="AY288" s="2">
        <f t="shared" si="62"/>
        <v>0</v>
      </c>
      <c r="AZ288" s="61"/>
      <c r="BA288" s="61"/>
      <c r="BB288" s="61"/>
      <c r="BC288" s="61"/>
      <c r="BD288" s="2">
        <f t="shared" si="63"/>
        <v>0</v>
      </c>
      <c r="BE288" s="61"/>
      <c r="BF288" s="61"/>
      <c r="BG288" s="61"/>
      <c r="BH288" s="61"/>
      <c r="BI288" s="2">
        <f t="shared" si="64"/>
        <v>0</v>
      </c>
      <c r="BJ288" s="61"/>
      <c r="BK288" s="61"/>
      <c r="BL288" s="61"/>
      <c r="BM288" s="61"/>
      <c r="BN288" s="2">
        <f t="shared" si="65"/>
        <v>0</v>
      </c>
      <c r="BO288" s="61"/>
      <c r="BP288" s="61"/>
      <c r="BQ288" s="61"/>
      <c r="BR288" s="61"/>
      <c r="BS288" s="16"/>
    </row>
    <row r="289" spans="1:71" ht="33.75" x14ac:dyDescent="0.25">
      <c r="A289" s="37" t="s">
        <v>374</v>
      </c>
      <c r="B289" s="38" t="s">
        <v>375</v>
      </c>
      <c r="C289" s="39" t="s">
        <v>41</v>
      </c>
      <c r="D289" s="39" t="s">
        <v>229</v>
      </c>
      <c r="E289" s="39" t="s">
        <v>42</v>
      </c>
      <c r="F289" s="39"/>
      <c r="G289" s="39"/>
      <c r="H289" s="39"/>
      <c r="I289" s="39"/>
      <c r="J289" s="39"/>
      <c r="K289" s="39"/>
      <c r="L289" s="39"/>
      <c r="M289" s="39"/>
      <c r="N289" s="39"/>
      <c r="O289" s="39"/>
      <c r="P289" s="39"/>
      <c r="Q289" s="39"/>
      <c r="R289" s="39"/>
      <c r="S289" s="39"/>
      <c r="T289" s="39"/>
      <c r="U289" s="39"/>
      <c r="V289" s="39"/>
      <c r="W289" s="39"/>
      <c r="X289" s="39"/>
      <c r="Y289" s="39"/>
      <c r="Z289" s="39"/>
      <c r="AA289" s="39"/>
      <c r="AB289" s="39"/>
      <c r="AC289" s="40"/>
      <c r="AD289" s="39"/>
      <c r="AE289" s="39"/>
      <c r="AF289" s="40"/>
      <c r="AG289" s="41"/>
      <c r="AH289" s="41"/>
      <c r="AI289" s="42"/>
      <c r="AJ289" s="8" t="s">
        <v>101</v>
      </c>
      <c r="AK289" s="9" t="s">
        <v>49</v>
      </c>
      <c r="AL289" s="9" t="s">
        <v>230</v>
      </c>
      <c r="AM289" s="9" t="s">
        <v>104</v>
      </c>
      <c r="AN289" s="9" t="s">
        <v>48</v>
      </c>
      <c r="AO289" s="2">
        <f t="shared" si="69"/>
        <v>0</v>
      </c>
      <c r="AP289" s="2">
        <f t="shared" si="70"/>
        <v>0</v>
      </c>
      <c r="AQ289" s="61"/>
      <c r="AR289" s="61"/>
      <c r="AS289" s="61"/>
      <c r="AT289" s="61"/>
      <c r="AU289" s="61"/>
      <c r="AV289" s="61"/>
      <c r="AW289" s="61"/>
      <c r="AX289" s="61"/>
      <c r="AY289" s="2">
        <f t="shared" si="62"/>
        <v>0</v>
      </c>
      <c r="AZ289" s="61"/>
      <c r="BA289" s="61"/>
      <c r="BB289" s="61"/>
      <c r="BC289" s="61"/>
      <c r="BD289" s="2">
        <f t="shared" si="63"/>
        <v>0</v>
      </c>
      <c r="BE289" s="61"/>
      <c r="BF289" s="61"/>
      <c r="BG289" s="61"/>
      <c r="BH289" s="61"/>
      <c r="BI289" s="2">
        <f t="shared" si="64"/>
        <v>0</v>
      </c>
      <c r="BJ289" s="61"/>
      <c r="BK289" s="61"/>
      <c r="BL289" s="61"/>
      <c r="BM289" s="61"/>
      <c r="BN289" s="2">
        <f t="shared" si="65"/>
        <v>0</v>
      </c>
      <c r="BO289" s="61"/>
      <c r="BP289" s="61"/>
      <c r="BQ289" s="61"/>
      <c r="BR289" s="61"/>
      <c r="BS289" s="16"/>
    </row>
    <row r="290" spans="1:71" ht="22.5" customHeight="1" x14ac:dyDescent="0.25">
      <c r="A290" s="37" t="s">
        <v>376</v>
      </c>
      <c r="B290" s="38" t="s">
        <v>377</v>
      </c>
      <c r="C290" s="39" t="s">
        <v>41</v>
      </c>
      <c r="D290" s="39" t="s">
        <v>229</v>
      </c>
      <c r="E290" s="39" t="s">
        <v>42</v>
      </c>
      <c r="F290" s="39"/>
      <c r="G290" s="39"/>
      <c r="H290" s="39"/>
      <c r="I290" s="39"/>
      <c r="J290" s="39"/>
      <c r="K290" s="39"/>
      <c r="L290" s="39"/>
      <c r="M290" s="39"/>
      <c r="N290" s="39"/>
      <c r="O290" s="39"/>
      <c r="P290" s="39"/>
      <c r="Q290" s="39"/>
      <c r="R290" s="39"/>
      <c r="S290" s="39"/>
      <c r="T290" s="39"/>
      <c r="U290" s="39"/>
      <c r="V290" s="39"/>
      <c r="W290" s="39"/>
      <c r="X290" s="39"/>
      <c r="Y290" s="39"/>
      <c r="Z290" s="39"/>
      <c r="AA290" s="39"/>
      <c r="AB290" s="39"/>
      <c r="AC290" s="40"/>
      <c r="AD290" s="39"/>
      <c r="AE290" s="39"/>
      <c r="AF290" s="40"/>
      <c r="AG290" s="41"/>
      <c r="AH290" s="41"/>
      <c r="AI290" s="42"/>
      <c r="AJ290" s="8" t="s">
        <v>101</v>
      </c>
      <c r="AK290" s="9" t="s">
        <v>49</v>
      </c>
      <c r="AL290" s="9" t="s">
        <v>230</v>
      </c>
      <c r="AM290" s="9" t="s">
        <v>104</v>
      </c>
      <c r="AN290" s="9" t="s">
        <v>48</v>
      </c>
      <c r="AO290" s="2">
        <f t="shared" si="69"/>
        <v>0</v>
      </c>
      <c r="AP290" s="2">
        <f t="shared" si="70"/>
        <v>0</v>
      </c>
      <c r="AQ290" s="61"/>
      <c r="AR290" s="61"/>
      <c r="AS290" s="61"/>
      <c r="AT290" s="61"/>
      <c r="AU290" s="61"/>
      <c r="AV290" s="61"/>
      <c r="AW290" s="61"/>
      <c r="AX290" s="61"/>
      <c r="AY290" s="2">
        <f t="shared" si="62"/>
        <v>0</v>
      </c>
      <c r="AZ290" s="61"/>
      <c r="BA290" s="61"/>
      <c r="BB290" s="61"/>
      <c r="BC290" s="61"/>
      <c r="BD290" s="2">
        <f t="shared" si="63"/>
        <v>0</v>
      </c>
      <c r="BE290" s="61"/>
      <c r="BF290" s="61"/>
      <c r="BG290" s="61"/>
      <c r="BH290" s="61"/>
      <c r="BI290" s="2">
        <f t="shared" si="64"/>
        <v>0</v>
      </c>
      <c r="BJ290" s="61"/>
      <c r="BK290" s="61"/>
      <c r="BL290" s="61"/>
      <c r="BM290" s="61"/>
      <c r="BN290" s="2">
        <f t="shared" si="65"/>
        <v>0</v>
      </c>
      <c r="BO290" s="61"/>
      <c r="BP290" s="61"/>
      <c r="BQ290" s="61"/>
      <c r="BR290" s="61"/>
      <c r="BS290" s="16"/>
    </row>
    <row r="291" spans="1:71" ht="22.5" customHeight="1" x14ac:dyDescent="0.25">
      <c r="A291" s="37" t="s">
        <v>378</v>
      </c>
      <c r="B291" s="38" t="s">
        <v>379</v>
      </c>
      <c r="C291" s="39" t="s">
        <v>41</v>
      </c>
      <c r="D291" s="39" t="s">
        <v>123</v>
      </c>
      <c r="E291" s="39" t="s">
        <v>42</v>
      </c>
      <c r="F291" s="39"/>
      <c r="G291" s="39"/>
      <c r="H291" s="39"/>
      <c r="I291" s="39"/>
      <c r="J291" s="39"/>
      <c r="K291" s="39"/>
      <c r="L291" s="39"/>
      <c r="M291" s="39"/>
      <c r="N291" s="39"/>
      <c r="O291" s="39"/>
      <c r="P291" s="39"/>
      <c r="Q291" s="39"/>
      <c r="R291" s="39"/>
      <c r="S291" s="39"/>
      <c r="T291" s="39"/>
      <c r="U291" s="39"/>
      <c r="V291" s="39"/>
      <c r="W291" s="39"/>
      <c r="X291" s="39"/>
      <c r="Y291" s="39"/>
      <c r="Z291" s="39"/>
      <c r="AA291" s="39"/>
      <c r="AB291" s="39"/>
      <c r="AC291" s="40"/>
      <c r="AD291" s="39"/>
      <c r="AE291" s="39"/>
      <c r="AF291" s="40"/>
      <c r="AG291" s="41"/>
      <c r="AH291" s="41"/>
      <c r="AI291" s="42"/>
      <c r="AJ291" s="8" t="s">
        <v>101</v>
      </c>
      <c r="AK291" s="9"/>
      <c r="AL291" s="9"/>
      <c r="AM291" s="9"/>
      <c r="AN291" s="9" t="s">
        <v>48</v>
      </c>
      <c r="AO291" s="2">
        <f t="shared" si="69"/>
        <v>0</v>
      </c>
      <c r="AP291" s="2">
        <f t="shared" si="70"/>
        <v>0</v>
      </c>
      <c r="AQ291" s="61"/>
      <c r="AR291" s="61"/>
      <c r="AS291" s="61"/>
      <c r="AT291" s="61"/>
      <c r="AU291" s="61"/>
      <c r="AV291" s="61"/>
      <c r="AW291" s="61"/>
      <c r="AX291" s="61"/>
      <c r="AY291" s="2">
        <f t="shared" si="62"/>
        <v>0</v>
      </c>
      <c r="AZ291" s="61"/>
      <c r="BA291" s="61"/>
      <c r="BB291" s="61"/>
      <c r="BC291" s="61"/>
      <c r="BD291" s="2">
        <f t="shared" si="63"/>
        <v>0</v>
      </c>
      <c r="BE291" s="61"/>
      <c r="BF291" s="61"/>
      <c r="BG291" s="61"/>
      <c r="BH291" s="61"/>
      <c r="BI291" s="2">
        <f t="shared" si="64"/>
        <v>0</v>
      </c>
      <c r="BJ291" s="61"/>
      <c r="BK291" s="61"/>
      <c r="BL291" s="61"/>
      <c r="BM291" s="61"/>
      <c r="BN291" s="2">
        <f t="shared" si="65"/>
        <v>0</v>
      </c>
      <c r="BO291" s="61"/>
      <c r="BP291" s="61"/>
      <c r="BQ291" s="61"/>
      <c r="BR291" s="61"/>
      <c r="BS291" s="16"/>
    </row>
    <row r="292" spans="1:71" ht="31.5" x14ac:dyDescent="0.25">
      <c r="A292" s="49" t="s">
        <v>380</v>
      </c>
      <c r="B292" s="50" t="s">
        <v>381</v>
      </c>
      <c r="C292" s="50" t="s">
        <v>38</v>
      </c>
      <c r="D292" s="50" t="s">
        <v>38</v>
      </c>
      <c r="E292" s="50" t="s">
        <v>38</v>
      </c>
      <c r="F292" s="50" t="s">
        <v>38</v>
      </c>
      <c r="G292" s="50" t="s">
        <v>38</v>
      </c>
      <c r="H292" s="50" t="s">
        <v>38</v>
      </c>
      <c r="I292" s="50" t="s">
        <v>38</v>
      </c>
      <c r="J292" s="50" t="s">
        <v>38</v>
      </c>
      <c r="K292" s="50" t="s">
        <v>38</v>
      </c>
      <c r="L292" s="50" t="s">
        <v>38</v>
      </c>
      <c r="M292" s="50" t="s">
        <v>38</v>
      </c>
      <c r="N292" s="50" t="s">
        <v>38</v>
      </c>
      <c r="O292" s="50" t="s">
        <v>38</v>
      </c>
      <c r="P292" s="50" t="s">
        <v>38</v>
      </c>
      <c r="Q292" s="50" t="s">
        <v>38</v>
      </c>
      <c r="R292" s="50" t="s">
        <v>38</v>
      </c>
      <c r="S292" s="50" t="s">
        <v>38</v>
      </c>
      <c r="T292" s="50" t="s">
        <v>38</v>
      </c>
      <c r="U292" s="50" t="s">
        <v>38</v>
      </c>
      <c r="V292" s="50" t="s">
        <v>38</v>
      </c>
      <c r="W292" s="50" t="s">
        <v>38</v>
      </c>
      <c r="X292" s="50" t="s">
        <v>38</v>
      </c>
      <c r="Y292" s="50" t="s">
        <v>38</v>
      </c>
      <c r="Z292" s="50" t="s">
        <v>38</v>
      </c>
      <c r="AA292" s="50" t="s">
        <v>38</v>
      </c>
      <c r="AB292" s="50" t="s">
        <v>38</v>
      </c>
      <c r="AC292" s="50" t="s">
        <v>38</v>
      </c>
      <c r="AD292" s="50" t="s">
        <v>38</v>
      </c>
      <c r="AE292" s="50" t="s">
        <v>38</v>
      </c>
      <c r="AF292" s="50" t="s">
        <v>38</v>
      </c>
      <c r="AG292" s="51" t="s">
        <v>38</v>
      </c>
      <c r="AH292" s="51" t="s">
        <v>38</v>
      </c>
      <c r="AI292" s="51" t="s">
        <v>38</v>
      </c>
      <c r="AJ292" s="14" t="s">
        <v>38</v>
      </c>
      <c r="AK292" s="14" t="s">
        <v>38</v>
      </c>
      <c r="AL292" s="14" t="s">
        <v>38</v>
      </c>
      <c r="AM292" s="14" t="s">
        <v>38</v>
      </c>
      <c r="AN292" s="14" t="s">
        <v>38</v>
      </c>
      <c r="AO292" s="2">
        <f>AO175+AO245+AO264+AO271-AO261</f>
        <v>0</v>
      </c>
      <c r="AP292" s="2">
        <f t="shared" ref="AP292:BR292" si="75">AP175+AP245+AP264+AP271-AP261</f>
        <v>0</v>
      </c>
      <c r="AQ292" s="2">
        <f t="shared" si="75"/>
        <v>0</v>
      </c>
      <c r="AR292" s="2">
        <f t="shared" si="75"/>
        <v>0</v>
      </c>
      <c r="AS292" s="2">
        <f t="shared" si="75"/>
        <v>0</v>
      </c>
      <c r="AT292" s="2">
        <f t="shared" si="75"/>
        <v>0</v>
      </c>
      <c r="AU292" s="2">
        <f t="shared" si="75"/>
        <v>0</v>
      </c>
      <c r="AV292" s="2">
        <f t="shared" si="75"/>
        <v>0</v>
      </c>
      <c r="AW292" s="2">
        <f t="shared" si="75"/>
        <v>0</v>
      </c>
      <c r="AX292" s="2">
        <f t="shared" si="75"/>
        <v>0</v>
      </c>
      <c r="AY292" s="2">
        <f t="shared" si="75"/>
        <v>0</v>
      </c>
      <c r="AZ292" s="2">
        <f t="shared" si="75"/>
        <v>0</v>
      </c>
      <c r="BA292" s="2">
        <f t="shared" si="75"/>
        <v>0</v>
      </c>
      <c r="BB292" s="2">
        <f t="shared" si="75"/>
        <v>0</v>
      </c>
      <c r="BC292" s="2">
        <f t="shared" si="75"/>
        <v>0</v>
      </c>
      <c r="BD292" s="2">
        <f t="shared" si="75"/>
        <v>0</v>
      </c>
      <c r="BE292" s="2">
        <f t="shared" si="75"/>
        <v>0</v>
      </c>
      <c r="BF292" s="2">
        <f t="shared" si="75"/>
        <v>0</v>
      </c>
      <c r="BG292" s="2">
        <f t="shared" si="75"/>
        <v>0</v>
      </c>
      <c r="BH292" s="2">
        <f t="shared" si="75"/>
        <v>0</v>
      </c>
      <c r="BI292" s="2">
        <f t="shared" si="75"/>
        <v>0</v>
      </c>
      <c r="BJ292" s="2">
        <f t="shared" si="75"/>
        <v>0</v>
      </c>
      <c r="BK292" s="2">
        <f t="shared" si="75"/>
        <v>0</v>
      </c>
      <c r="BL292" s="2">
        <f t="shared" si="75"/>
        <v>0</v>
      </c>
      <c r="BM292" s="2">
        <f t="shared" si="75"/>
        <v>0</v>
      </c>
      <c r="BN292" s="2">
        <f t="shared" si="75"/>
        <v>0</v>
      </c>
      <c r="BO292" s="2">
        <f t="shared" si="75"/>
        <v>0</v>
      </c>
      <c r="BP292" s="2">
        <f t="shared" si="75"/>
        <v>0</v>
      </c>
      <c r="BQ292" s="2">
        <f t="shared" si="75"/>
        <v>0</v>
      </c>
      <c r="BR292" s="2">
        <f t="shared" si="75"/>
        <v>0</v>
      </c>
      <c r="BS292" s="16"/>
    </row>
    <row r="293" spans="1:71" ht="21.75" thickBot="1" x14ac:dyDescent="0.3">
      <c r="A293" s="73" t="s">
        <v>382</v>
      </c>
      <c r="B293" s="74" t="s">
        <v>383</v>
      </c>
      <c r="C293" s="74" t="s">
        <v>38</v>
      </c>
      <c r="D293" s="74" t="s">
        <v>38</v>
      </c>
      <c r="E293" s="74" t="s">
        <v>38</v>
      </c>
      <c r="F293" s="74" t="s">
        <v>38</v>
      </c>
      <c r="G293" s="74" t="s">
        <v>38</v>
      </c>
      <c r="H293" s="74" t="s">
        <v>38</v>
      </c>
      <c r="I293" s="74" t="s">
        <v>38</v>
      </c>
      <c r="J293" s="74" t="s">
        <v>38</v>
      </c>
      <c r="K293" s="74" t="s">
        <v>38</v>
      </c>
      <c r="L293" s="74" t="s">
        <v>38</v>
      </c>
      <c r="M293" s="74" t="s">
        <v>38</v>
      </c>
      <c r="N293" s="74" t="s">
        <v>38</v>
      </c>
      <c r="O293" s="74" t="s">
        <v>38</v>
      </c>
      <c r="P293" s="74" t="s">
        <v>38</v>
      </c>
      <c r="Q293" s="74" t="s">
        <v>38</v>
      </c>
      <c r="R293" s="74" t="s">
        <v>38</v>
      </c>
      <c r="S293" s="74" t="s">
        <v>38</v>
      </c>
      <c r="T293" s="74" t="s">
        <v>38</v>
      </c>
      <c r="U293" s="74" t="s">
        <v>38</v>
      </c>
      <c r="V293" s="74" t="s">
        <v>38</v>
      </c>
      <c r="W293" s="74" t="s">
        <v>38</v>
      </c>
      <c r="X293" s="74" t="s">
        <v>38</v>
      </c>
      <c r="Y293" s="74" t="s">
        <v>38</v>
      </c>
      <c r="Z293" s="74" t="s">
        <v>38</v>
      </c>
      <c r="AA293" s="74" t="s">
        <v>38</v>
      </c>
      <c r="AB293" s="74" t="s">
        <v>38</v>
      </c>
      <c r="AC293" s="74" t="s">
        <v>38</v>
      </c>
      <c r="AD293" s="74" t="s">
        <v>38</v>
      </c>
      <c r="AE293" s="74" t="s">
        <v>38</v>
      </c>
      <c r="AF293" s="74" t="s">
        <v>38</v>
      </c>
      <c r="AG293" s="75" t="s">
        <v>38</v>
      </c>
      <c r="AH293" s="75" t="s">
        <v>38</v>
      </c>
      <c r="AI293" s="75" t="s">
        <v>38</v>
      </c>
      <c r="AJ293" s="79" t="s">
        <v>38</v>
      </c>
      <c r="AK293" s="79" t="s">
        <v>38</v>
      </c>
      <c r="AL293" s="79" t="s">
        <v>38</v>
      </c>
      <c r="AM293" s="79" t="s">
        <v>38</v>
      </c>
      <c r="AN293" s="79" t="s">
        <v>38</v>
      </c>
      <c r="AO293" s="76">
        <f>AO292+AO279+AO261</f>
        <v>0</v>
      </c>
      <c r="AP293" s="76">
        <f>AP292+AP279+AP261</f>
        <v>0</v>
      </c>
      <c r="AQ293" s="76">
        <f t="shared" ref="AQ293:BR293" si="76">AQ292+AQ279+AQ261</f>
        <v>0</v>
      </c>
      <c r="AR293" s="76">
        <f t="shared" si="76"/>
        <v>0</v>
      </c>
      <c r="AS293" s="76">
        <f t="shared" si="76"/>
        <v>0</v>
      </c>
      <c r="AT293" s="76">
        <f t="shared" si="76"/>
        <v>0</v>
      </c>
      <c r="AU293" s="76">
        <f t="shared" si="76"/>
        <v>0</v>
      </c>
      <c r="AV293" s="76">
        <f t="shared" si="76"/>
        <v>0</v>
      </c>
      <c r="AW293" s="76">
        <f t="shared" si="76"/>
        <v>0</v>
      </c>
      <c r="AX293" s="76">
        <f t="shared" si="76"/>
        <v>0</v>
      </c>
      <c r="AY293" s="76">
        <f t="shared" si="76"/>
        <v>0</v>
      </c>
      <c r="AZ293" s="76">
        <f t="shared" si="76"/>
        <v>0</v>
      </c>
      <c r="BA293" s="76">
        <f t="shared" si="76"/>
        <v>0</v>
      </c>
      <c r="BB293" s="76">
        <f t="shared" si="76"/>
        <v>0</v>
      </c>
      <c r="BC293" s="76">
        <f t="shared" si="76"/>
        <v>0</v>
      </c>
      <c r="BD293" s="76">
        <f t="shared" si="76"/>
        <v>0</v>
      </c>
      <c r="BE293" s="76">
        <f t="shared" si="76"/>
        <v>0</v>
      </c>
      <c r="BF293" s="76">
        <f t="shared" si="76"/>
        <v>0</v>
      </c>
      <c r="BG293" s="76">
        <f t="shared" si="76"/>
        <v>0</v>
      </c>
      <c r="BH293" s="76">
        <f t="shared" si="76"/>
        <v>0</v>
      </c>
      <c r="BI293" s="76">
        <f t="shared" si="76"/>
        <v>0</v>
      </c>
      <c r="BJ293" s="76">
        <f t="shared" si="76"/>
        <v>0</v>
      </c>
      <c r="BK293" s="76">
        <f t="shared" si="76"/>
        <v>0</v>
      </c>
      <c r="BL293" s="76">
        <f t="shared" si="76"/>
        <v>0</v>
      </c>
      <c r="BM293" s="76">
        <f t="shared" si="76"/>
        <v>0</v>
      </c>
      <c r="BN293" s="76">
        <f t="shared" si="76"/>
        <v>0</v>
      </c>
      <c r="BO293" s="76">
        <f t="shared" si="76"/>
        <v>0</v>
      </c>
      <c r="BP293" s="76">
        <f t="shared" si="76"/>
        <v>0</v>
      </c>
      <c r="BQ293" s="76">
        <f t="shared" si="76"/>
        <v>0</v>
      </c>
      <c r="BR293" s="76">
        <f t="shared" si="76"/>
        <v>0</v>
      </c>
      <c r="BS293" s="16"/>
    </row>
    <row r="294" spans="1:71" ht="15.75" thickTop="1" x14ac:dyDescent="0.25">
      <c r="A294" s="57"/>
      <c r="B294" s="58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58"/>
      <c r="AL294" s="58"/>
      <c r="AM294" s="58"/>
      <c r="AN294" s="59"/>
      <c r="AO294" s="59"/>
      <c r="AP294" s="59"/>
      <c r="AQ294" s="59"/>
      <c r="AR294" s="59"/>
      <c r="AS294" s="59"/>
      <c r="AT294" s="59"/>
      <c r="AU294" s="59"/>
      <c r="AV294" s="59"/>
      <c r="AW294" s="59"/>
      <c r="AX294" s="59"/>
      <c r="AY294" s="59"/>
      <c r="AZ294" s="59"/>
      <c r="BA294" s="59"/>
      <c r="BB294" s="59"/>
      <c r="BC294" s="59"/>
      <c r="BD294" s="59"/>
      <c r="BE294" s="59"/>
      <c r="BF294" s="59"/>
      <c r="BG294" s="59"/>
      <c r="BH294" s="59"/>
      <c r="BI294" s="59"/>
      <c r="BJ294" s="59"/>
      <c r="BK294" s="59"/>
      <c r="BL294" s="59"/>
      <c r="BM294" s="59"/>
      <c r="BN294" s="59"/>
      <c r="BO294" s="59"/>
      <c r="BP294" s="59"/>
      <c r="BQ294" s="59"/>
      <c r="BR294" s="59"/>
    </row>
    <row r="295" spans="1:71" x14ac:dyDescent="0.25">
      <c r="A295" s="139"/>
      <c r="B295" s="139"/>
      <c r="C295" s="139"/>
      <c r="D295" s="139"/>
      <c r="E295" s="139"/>
      <c r="F295" s="139"/>
      <c r="G295" s="139"/>
      <c r="H295" s="139"/>
      <c r="I295" s="139"/>
      <c r="J295" s="139"/>
      <c r="K295" s="139"/>
      <c r="L295" s="139"/>
      <c r="M295" s="139"/>
      <c r="N295" s="139"/>
      <c r="O295" s="139"/>
      <c r="P295" s="139"/>
      <c r="Q295" s="139"/>
      <c r="R295" s="139"/>
      <c r="S295" s="139"/>
      <c r="T295" s="139"/>
      <c r="U295" s="139"/>
      <c r="V295" s="139"/>
      <c r="W295" s="139"/>
      <c r="X295" s="139"/>
      <c r="Y295" s="139"/>
      <c r="Z295" s="139"/>
      <c r="AA295" s="139"/>
      <c r="AB295" s="139"/>
      <c r="AC295" s="139"/>
      <c r="AD295" s="139"/>
      <c r="AE295" s="139"/>
      <c r="AF295" s="139"/>
      <c r="AG295" s="139"/>
      <c r="AH295" s="139"/>
      <c r="AI295" s="139"/>
      <c r="AJ295" s="139"/>
      <c r="AK295" s="139"/>
      <c r="AL295" s="139"/>
      <c r="AM295" s="139"/>
      <c r="AN295" s="139"/>
      <c r="AO295" s="139"/>
      <c r="AP295" s="139"/>
      <c r="AQ295" s="139"/>
      <c r="AR295" s="139"/>
      <c r="AS295" s="139"/>
      <c r="AT295" s="139"/>
      <c r="AU295" s="139"/>
      <c r="AV295" s="139"/>
      <c r="AW295" s="139"/>
      <c r="AX295" s="139"/>
      <c r="AY295" s="139"/>
      <c r="AZ295" s="139"/>
      <c r="BA295" s="139"/>
      <c r="BB295" s="139"/>
      <c r="BC295" s="139"/>
      <c r="BD295" s="139"/>
      <c r="BE295" s="139"/>
      <c r="BF295" s="139"/>
      <c r="BG295" s="139"/>
      <c r="BH295" s="139"/>
      <c r="BI295" s="139"/>
      <c r="BJ295" s="139"/>
      <c r="BK295" s="139"/>
      <c r="BL295" s="139"/>
      <c r="BM295" s="139"/>
      <c r="BN295" s="139"/>
      <c r="BO295" s="139"/>
      <c r="BP295" s="139"/>
      <c r="BQ295" s="139"/>
      <c r="BR295" s="139"/>
    </row>
    <row r="297" spans="1:71" x14ac:dyDescent="0.25">
      <c r="AK297" s="82" t="s">
        <v>325</v>
      </c>
      <c r="AL297" s="81"/>
      <c r="AM297" s="81"/>
      <c r="AN297" s="81"/>
    </row>
    <row r="298" spans="1:71" x14ac:dyDescent="0.25">
      <c r="AK298" s="81"/>
      <c r="AL298" s="81"/>
      <c r="AM298" s="81"/>
      <c r="AN298" s="81"/>
    </row>
    <row r="299" spans="1:71" x14ac:dyDescent="0.25">
      <c r="AK299" s="82" t="s">
        <v>89</v>
      </c>
      <c r="AL299" s="81"/>
      <c r="AM299" s="81"/>
      <c r="AN299" s="81"/>
      <c r="AO299" s="17">
        <f>AO130+AO132+AO133+AO135+AO136+AO137+AO139+AO140+AO141+AO143+AO146+AO148+AO131+AO134</f>
        <v>9909693.9700000007</v>
      </c>
      <c r="AP299" s="17">
        <f>AP130+AP132+AP133+AP135+AP136+AP137+AP139+AP140+AP141+AP143+AP146+AP148+AP131+AP134</f>
        <v>9909693.9700000007</v>
      </c>
      <c r="AQ299" s="17">
        <f t="shared" ref="AQ299:BR299" si="77">AQ130+AQ132+AQ133+AQ135+AQ136+AQ137+AQ139+AQ140+AQ141+AQ143+AQ146+AQ148+AQ131+AQ134</f>
        <v>0</v>
      </c>
      <c r="AR299" s="17">
        <f t="shared" si="77"/>
        <v>0</v>
      </c>
      <c r="AS299" s="17">
        <f t="shared" si="77"/>
        <v>0</v>
      </c>
      <c r="AT299" s="17">
        <f t="shared" si="77"/>
        <v>0</v>
      </c>
      <c r="AU299" s="17">
        <f t="shared" si="77"/>
        <v>0</v>
      </c>
      <c r="AV299" s="17">
        <f t="shared" si="77"/>
        <v>0</v>
      </c>
      <c r="AW299" s="17">
        <f t="shared" si="77"/>
        <v>9909693.9700000007</v>
      </c>
      <c r="AX299" s="17">
        <f t="shared" si="77"/>
        <v>9909693.9700000007</v>
      </c>
      <c r="AY299" s="17">
        <f t="shared" si="77"/>
        <v>9625200.7300000004</v>
      </c>
      <c r="AZ299" s="17">
        <f t="shared" si="77"/>
        <v>0</v>
      </c>
      <c r="BA299" s="17">
        <f t="shared" si="77"/>
        <v>0</v>
      </c>
      <c r="BB299" s="17">
        <f t="shared" si="77"/>
        <v>0</v>
      </c>
      <c r="BC299" s="17">
        <f t="shared" si="77"/>
        <v>9625200.7300000004</v>
      </c>
      <c r="BD299" s="17">
        <f t="shared" si="77"/>
        <v>8121300</v>
      </c>
      <c r="BE299" s="17">
        <f t="shared" si="77"/>
        <v>0</v>
      </c>
      <c r="BF299" s="17">
        <f t="shared" si="77"/>
        <v>0</v>
      </c>
      <c r="BG299" s="17">
        <f t="shared" si="77"/>
        <v>0</v>
      </c>
      <c r="BH299" s="17">
        <f t="shared" si="77"/>
        <v>8121300</v>
      </c>
      <c r="BI299" s="17">
        <f t="shared" si="77"/>
        <v>8376900</v>
      </c>
      <c r="BJ299" s="17">
        <f t="shared" si="77"/>
        <v>0</v>
      </c>
      <c r="BK299" s="17">
        <f t="shared" si="77"/>
        <v>0</v>
      </c>
      <c r="BL299" s="17">
        <f t="shared" si="77"/>
        <v>0</v>
      </c>
      <c r="BM299" s="17">
        <f t="shared" si="77"/>
        <v>8376900</v>
      </c>
      <c r="BN299" s="17">
        <f t="shared" si="77"/>
        <v>8641200</v>
      </c>
      <c r="BO299" s="17">
        <f t="shared" si="77"/>
        <v>0</v>
      </c>
      <c r="BP299" s="17">
        <f t="shared" si="77"/>
        <v>0</v>
      </c>
      <c r="BQ299" s="17">
        <f t="shared" si="77"/>
        <v>0</v>
      </c>
      <c r="BR299" s="17">
        <f t="shared" si="77"/>
        <v>8641200</v>
      </c>
    </row>
    <row r="300" spans="1:71" x14ac:dyDescent="0.25">
      <c r="AK300" s="81"/>
      <c r="AL300" s="81"/>
      <c r="AM300" s="81"/>
      <c r="AN300" s="81"/>
    </row>
    <row r="301" spans="1:71" x14ac:dyDescent="0.25">
      <c r="AK301" s="82" t="s">
        <v>390</v>
      </c>
      <c r="AL301" s="81"/>
      <c r="AM301" s="81"/>
      <c r="AN301" s="81"/>
      <c r="AO301" s="17">
        <f>AO150+AO151</f>
        <v>300617.09999999998</v>
      </c>
      <c r="AP301" s="17">
        <f t="shared" ref="AP301:BR301" si="78">AP150+AP151</f>
        <v>300617.09999999998</v>
      </c>
      <c r="AQ301" s="17">
        <f t="shared" si="78"/>
        <v>0</v>
      </c>
      <c r="AR301" s="17">
        <f t="shared" si="78"/>
        <v>0</v>
      </c>
      <c r="AS301" s="17">
        <f t="shared" si="78"/>
        <v>257600</v>
      </c>
      <c r="AT301" s="17">
        <f t="shared" si="78"/>
        <v>257600</v>
      </c>
      <c r="AU301" s="17">
        <f t="shared" si="78"/>
        <v>0</v>
      </c>
      <c r="AV301" s="17">
        <f t="shared" si="78"/>
        <v>0</v>
      </c>
      <c r="AW301" s="17">
        <f t="shared" si="78"/>
        <v>43017.1</v>
      </c>
      <c r="AX301" s="17">
        <f t="shared" si="78"/>
        <v>43017.1</v>
      </c>
      <c r="AY301" s="17">
        <f t="shared" si="78"/>
        <v>0</v>
      </c>
      <c r="AZ301" s="17">
        <f t="shared" si="78"/>
        <v>0</v>
      </c>
      <c r="BA301" s="17">
        <f t="shared" si="78"/>
        <v>0</v>
      </c>
      <c r="BB301" s="17">
        <f t="shared" si="78"/>
        <v>0</v>
      </c>
      <c r="BC301" s="17">
        <f t="shared" si="78"/>
        <v>0</v>
      </c>
      <c r="BD301" s="17">
        <f t="shared" si="78"/>
        <v>0</v>
      </c>
      <c r="BE301" s="17">
        <f t="shared" si="78"/>
        <v>0</v>
      </c>
      <c r="BF301" s="17">
        <f t="shared" si="78"/>
        <v>0</v>
      </c>
      <c r="BG301" s="17">
        <f t="shared" si="78"/>
        <v>0</v>
      </c>
      <c r="BH301" s="17">
        <f t="shared" si="78"/>
        <v>0</v>
      </c>
      <c r="BI301" s="17">
        <f t="shared" si="78"/>
        <v>0</v>
      </c>
      <c r="BJ301" s="17">
        <f t="shared" si="78"/>
        <v>0</v>
      </c>
      <c r="BK301" s="17">
        <f t="shared" si="78"/>
        <v>0</v>
      </c>
      <c r="BL301" s="17">
        <f t="shared" si="78"/>
        <v>0</v>
      </c>
      <c r="BM301" s="17">
        <f t="shared" si="78"/>
        <v>0</v>
      </c>
      <c r="BN301" s="17">
        <f t="shared" si="78"/>
        <v>0</v>
      </c>
      <c r="BO301" s="17">
        <f t="shared" si="78"/>
        <v>0</v>
      </c>
      <c r="BP301" s="17">
        <f t="shared" si="78"/>
        <v>0</v>
      </c>
      <c r="BQ301" s="17">
        <f t="shared" si="78"/>
        <v>0</v>
      </c>
      <c r="BR301" s="17">
        <f t="shared" si="78"/>
        <v>0</v>
      </c>
    </row>
    <row r="302" spans="1:71" x14ac:dyDescent="0.25">
      <c r="AK302" s="81"/>
      <c r="AL302" s="81"/>
      <c r="AM302" s="81"/>
      <c r="AN302" s="81"/>
    </row>
    <row r="303" spans="1:71" x14ac:dyDescent="0.25">
      <c r="AK303" s="82" t="s">
        <v>46</v>
      </c>
      <c r="AL303" s="81"/>
      <c r="AM303" s="81"/>
      <c r="AN303" s="81"/>
      <c r="AO303" s="17">
        <f>AO24</f>
        <v>0</v>
      </c>
      <c r="AP303" s="17">
        <f t="shared" ref="AP303:BR303" si="79">AP24</f>
        <v>0</v>
      </c>
      <c r="AQ303" s="17">
        <f t="shared" si="79"/>
        <v>0</v>
      </c>
      <c r="AR303" s="17">
        <f t="shared" si="79"/>
        <v>0</v>
      </c>
      <c r="AS303" s="17">
        <f t="shared" si="79"/>
        <v>0</v>
      </c>
      <c r="AT303" s="17">
        <f t="shared" si="79"/>
        <v>0</v>
      </c>
      <c r="AU303" s="17">
        <f t="shared" si="79"/>
        <v>0</v>
      </c>
      <c r="AV303" s="17">
        <f t="shared" si="79"/>
        <v>0</v>
      </c>
      <c r="AW303" s="17">
        <f t="shared" si="79"/>
        <v>0</v>
      </c>
      <c r="AX303" s="17">
        <f t="shared" si="79"/>
        <v>0</v>
      </c>
      <c r="AY303" s="17">
        <f t="shared" si="79"/>
        <v>0</v>
      </c>
      <c r="AZ303" s="17">
        <f t="shared" si="79"/>
        <v>0</v>
      </c>
      <c r="BA303" s="17">
        <f t="shared" si="79"/>
        <v>0</v>
      </c>
      <c r="BB303" s="17">
        <f t="shared" si="79"/>
        <v>0</v>
      </c>
      <c r="BC303" s="17">
        <f t="shared" si="79"/>
        <v>0</v>
      </c>
      <c r="BD303" s="17">
        <f t="shared" si="79"/>
        <v>10000</v>
      </c>
      <c r="BE303" s="17">
        <f t="shared" si="79"/>
        <v>0</v>
      </c>
      <c r="BF303" s="17">
        <f t="shared" si="79"/>
        <v>0</v>
      </c>
      <c r="BG303" s="17">
        <f t="shared" si="79"/>
        <v>0</v>
      </c>
      <c r="BH303" s="17">
        <f t="shared" si="79"/>
        <v>10000</v>
      </c>
      <c r="BI303" s="17">
        <f t="shared" si="79"/>
        <v>10000</v>
      </c>
      <c r="BJ303" s="17">
        <f t="shared" si="79"/>
        <v>0</v>
      </c>
      <c r="BK303" s="17">
        <f t="shared" si="79"/>
        <v>0</v>
      </c>
      <c r="BL303" s="17">
        <f t="shared" si="79"/>
        <v>0</v>
      </c>
      <c r="BM303" s="17">
        <f t="shared" si="79"/>
        <v>10000</v>
      </c>
      <c r="BN303" s="17">
        <f t="shared" si="79"/>
        <v>10000</v>
      </c>
      <c r="BO303" s="17">
        <f t="shared" si="79"/>
        <v>0</v>
      </c>
      <c r="BP303" s="17">
        <f t="shared" si="79"/>
        <v>0</v>
      </c>
      <c r="BQ303" s="17">
        <f t="shared" si="79"/>
        <v>0</v>
      </c>
      <c r="BR303" s="17">
        <f t="shared" si="79"/>
        <v>10000</v>
      </c>
    </row>
    <row r="304" spans="1:71" x14ac:dyDescent="0.25">
      <c r="AK304" s="81"/>
      <c r="AL304" s="81"/>
      <c r="AM304" s="81"/>
      <c r="AN304" s="81"/>
    </row>
    <row r="305" spans="37:70" x14ac:dyDescent="0.25">
      <c r="AK305" s="82" t="s">
        <v>49</v>
      </c>
      <c r="AL305" s="81"/>
      <c r="AM305" s="81"/>
      <c r="AN305" s="81"/>
      <c r="AO305" s="17">
        <f t="shared" ref="AO305:BR305" si="80">AO168+AO166+AO165+AO162+AO161+AO25</f>
        <v>988634.51</v>
      </c>
      <c r="AP305" s="17">
        <f t="shared" si="80"/>
        <v>988634.51</v>
      </c>
      <c r="AQ305" s="17">
        <f t="shared" si="80"/>
        <v>0</v>
      </c>
      <c r="AR305" s="17">
        <f t="shared" si="80"/>
        <v>0</v>
      </c>
      <c r="AS305" s="17">
        <f t="shared" si="80"/>
        <v>0</v>
      </c>
      <c r="AT305" s="17">
        <f t="shared" si="80"/>
        <v>0</v>
      </c>
      <c r="AU305" s="17">
        <f t="shared" si="80"/>
        <v>0</v>
      </c>
      <c r="AV305" s="17">
        <f t="shared" si="80"/>
        <v>0</v>
      </c>
      <c r="AW305" s="17">
        <f t="shared" si="80"/>
        <v>988634.51</v>
      </c>
      <c r="AX305" s="17">
        <f t="shared" si="80"/>
        <v>988634.51</v>
      </c>
      <c r="AY305" s="17">
        <f t="shared" si="80"/>
        <v>965010</v>
      </c>
      <c r="AZ305" s="17">
        <f t="shared" si="80"/>
        <v>0</v>
      </c>
      <c r="BA305" s="17">
        <f t="shared" si="80"/>
        <v>0</v>
      </c>
      <c r="BB305" s="17">
        <f t="shared" si="80"/>
        <v>0</v>
      </c>
      <c r="BC305" s="17">
        <f t="shared" si="80"/>
        <v>965010</v>
      </c>
      <c r="BD305" s="17">
        <f t="shared" si="80"/>
        <v>966781</v>
      </c>
      <c r="BE305" s="17">
        <f t="shared" si="80"/>
        <v>0</v>
      </c>
      <c r="BF305" s="17">
        <f t="shared" si="80"/>
        <v>0</v>
      </c>
      <c r="BG305" s="17">
        <f t="shared" si="80"/>
        <v>0</v>
      </c>
      <c r="BH305" s="17">
        <f t="shared" si="80"/>
        <v>1333957</v>
      </c>
      <c r="BI305" s="17">
        <f t="shared" si="80"/>
        <v>1333957</v>
      </c>
      <c r="BJ305" s="17">
        <f t="shared" si="80"/>
        <v>0</v>
      </c>
      <c r="BK305" s="17">
        <f t="shared" si="80"/>
        <v>0</v>
      </c>
      <c r="BL305" s="17">
        <f t="shared" si="80"/>
        <v>0</v>
      </c>
      <c r="BM305" s="17">
        <f t="shared" si="80"/>
        <v>1333957</v>
      </c>
      <c r="BN305" s="17">
        <f t="shared" si="80"/>
        <v>1333957</v>
      </c>
      <c r="BO305" s="17">
        <f t="shared" si="80"/>
        <v>0</v>
      </c>
      <c r="BP305" s="17">
        <f t="shared" si="80"/>
        <v>0</v>
      </c>
      <c r="BQ305" s="17">
        <f t="shared" si="80"/>
        <v>0</v>
      </c>
      <c r="BR305" s="17">
        <f t="shared" si="80"/>
        <v>1333957</v>
      </c>
    </row>
    <row r="306" spans="37:70" x14ac:dyDescent="0.25">
      <c r="AK306" s="81"/>
      <c r="AL306" s="81"/>
      <c r="AM306" s="81"/>
      <c r="AN306" s="81"/>
    </row>
    <row r="307" spans="37:70" x14ac:dyDescent="0.25">
      <c r="AK307" s="82" t="s">
        <v>356</v>
      </c>
      <c r="AL307" s="81"/>
      <c r="AM307" s="81"/>
      <c r="AN307" s="81"/>
    </row>
    <row r="308" spans="37:70" x14ac:dyDescent="0.25">
      <c r="AK308" s="81"/>
      <c r="AL308" s="81"/>
      <c r="AM308" s="81"/>
      <c r="AN308" s="81"/>
    </row>
    <row r="309" spans="37:70" x14ac:dyDescent="0.25">
      <c r="AK309" s="82" t="s">
        <v>59</v>
      </c>
      <c r="AL309" s="81"/>
      <c r="AM309" s="81"/>
      <c r="AN309" s="81"/>
      <c r="AO309" s="17">
        <f>AO119+AO116</f>
        <v>0</v>
      </c>
      <c r="AP309" s="17">
        <f t="shared" ref="AP309:BR309" si="81">AP119+AP116</f>
        <v>0</v>
      </c>
      <c r="AQ309" s="17">
        <f t="shared" si="81"/>
        <v>0</v>
      </c>
      <c r="AR309" s="17">
        <f t="shared" si="81"/>
        <v>0</v>
      </c>
      <c r="AS309" s="17">
        <f t="shared" si="81"/>
        <v>0</v>
      </c>
      <c r="AT309" s="17">
        <f t="shared" si="81"/>
        <v>0</v>
      </c>
      <c r="AU309" s="17">
        <f t="shared" si="81"/>
        <v>0</v>
      </c>
      <c r="AV309" s="17">
        <f t="shared" si="81"/>
        <v>0</v>
      </c>
      <c r="AW309" s="17">
        <f t="shared" si="81"/>
        <v>0</v>
      </c>
      <c r="AX309" s="17">
        <f t="shared" si="81"/>
        <v>0</v>
      </c>
      <c r="AY309" s="17">
        <f t="shared" si="81"/>
        <v>88000</v>
      </c>
      <c r="AZ309" s="17">
        <f t="shared" si="81"/>
        <v>0</v>
      </c>
      <c r="BA309" s="17">
        <f t="shared" si="81"/>
        <v>0</v>
      </c>
      <c r="BB309" s="17">
        <f t="shared" si="81"/>
        <v>0</v>
      </c>
      <c r="BC309" s="17">
        <f t="shared" si="81"/>
        <v>88000</v>
      </c>
      <c r="BD309" s="17">
        <f t="shared" si="81"/>
        <v>0</v>
      </c>
      <c r="BE309" s="17">
        <f t="shared" si="81"/>
        <v>0</v>
      </c>
      <c r="BF309" s="17">
        <f t="shared" si="81"/>
        <v>0</v>
      </c>
      <c r="BG309" s="17">
        <f t="shared" si="81"/>
        <v>0</v>
      </c>
      <c r="BH309" s="17">
        <f t="shared" si="81"/>
        <v>0</v>
      </c>
      <c r="BI309" s="17">
        <f t="shared" si="81"/>
        <v>0</v>
      </c>
      <c r="BJ309" s="17">
        <f t="shared" si="81"/>
        <v>0</v>
      </c>
      <c r="BK309" s="17">
        <f t="shared" si="81"/>
        <v>0</v>
      </c>
      <c r="BL309" s="17">
        <f t="shared" si="81"/>
        <v>0</v>
      </c>
      <c r="BM309" s="17">
        <f t="shared" si="81"/>
        <v>0</v>
      </c>
      <c r="BN309" s="17">
        <f t="shared" si="81"/>
        <v>0</v>
      </c>
      <c r="BO309" s="17">
        <f t="shared" si="81"/>
        <v>0</v>
      </c>
      <c r="BP309" s="17">
        <f t="shared" si="81"/>
        <v>0</v>
      </c>
      <c r="BQ309" s="17">
        <f t="shared" si="81"/>
        <v>0</v>
      </c>
      <c r="BR309" s="17">
        <f t="shared" si="81"/>
        <v>0</v>
      </c>
    </row>
    <row r="310" spans="37:70" x14ac:dyDescent="0.25">
      <c r="AK310" s="81"/>
      <c r="AL310" s="81"/>
      <c r="AM310" s="81"/>
      <c r="AN310" s="81"/>
    </row>
    <row r="311" spans="37:70" x14ac:dyDescent="0.25">
      <c r="AK311" s="82" t="s">
        <v>319</v>
      </c>
      <c r="AL311" s="81"/>
      <c r="AM311" s="81"/>
      <c r="AN311" s="81"/>
    </row>
    <row r="312" spans="37:70" x14ac:dyDescent="0.25">
      <c r="AK312" s="81"/>
      <c r="AL312" s="81"/>
      <c r="AM312" s="81"/>
      <c r="AN312" s="81"/>
    </row>
    <row r="313" spans="37:70" x14ac:dyDescent="0.25">
      <c r="AK313" s="82" t="s">
        <v>105</v>
      </c>
      <c r="AL313" s="81"/>
      <c r="AM313" s="81"/>
      <c r="AN313" s="81"/>
    </row>
    <row r="314" spans="37:70" x14ac:dyDescent="0.25">
      <c r="AK314" s="81"/>
      <c r="AL314" s="81"/>
      <c r="AM314" s="81"/>
      <c r="AN314" s="81"/>
    </row>
    <row r="315" spans="37:70" x14ac:dyDescent="0.25">
      <c r="AK315" s="82" t="s">
        <v>292</v>
      </c>
      <c r="AL315" s="81"/>
      <c r="AM315" s="81"/>
      <c r="AN315" s="81"/>
    </row>
    <row r="316" spans="37:70" x14ac:dyDescent="0.25">
      <c r="AK316" s="81"/>
      <c r="AL316" s="81"/>
      <c r="AM316" s="81"/>
      <c r="AN316" s="81"/>
    </row>
    <row r="317" spans="37:70" x14ac:dyDescent="0.25">
      <c r="AK317" s="82" t="s">
        <v>57</v>
      </c>
      <c r="AL317" s="81"/>
      <c r="AM317" s="81"/>
      <c r="AN317" s="81"/>
      <c r="AO317" s="17">
        <f>AO47+AO48+AO49+AO50+AO51+AO52+AO53+AO54+AO55+AO56+AO57+AO58+AO59</f>
        <v>29207027.59</v>
      </c>
      <c r="AP317" s="17">
        <f>AP47+AP48+AP49+AP50+AP51+AP52+AP53+AP54+AP55+AP56+AP57+AP58+AP59</f>
        <v>29207027.59</v>
      </c>
      <c r="AQ317" s="17">
        <f t="shared" ref="AQ317:BR317" si="82">AQ47+AQ48+AQ49+AQ50+AQ51+AQ52+AQ53+AQ54+AQ55+AQ56+AQ57+AQ58+AQ59</f>
        <v>0</v>
      </c>
      <c r="AR317" s="17">
        <f t="shared" si="82"/>
        <v>0</v>
      </c>
      <c r="AS317" s="17">
        <f t="shared" si="82"/>
        <v>22007334.129999999</v>
      </c>
      <c r="AT317" s="17">
        <f t="shared" si="82"/>
        <v>22007334.129999999</v>
      </c>
      <c r="AU317" s="17">
        <f t="shared" si="82"/>
        <v>290000</v>
      </c>
      <c r="AV317" s="17">
        <f t="shared" si="82"/>
        <v>290000</v>
      </c>
      <c r="AW317" s="17">
        <f t="shared" si="82"/>
        <v>6909693.46</v>
      </c>
      <c r="AX317" s="17">
        <f t="shared" si="82"/>
        <v>6909693.46</v>
      </c>
      <c r="AY317" s="17">
        <f t="shared" si="82"/>
        <v>11298514.08</v>
      </c>
      <c r="AZ317" s="17">
        <f t="shared" si="82"/>
        <v>0</v>
      </c>
      <c r="BA317" s="17">
        <f t="shared" si="82"/>
        <v>0</v>
      </c>
      <c r="BB317" s="17">
        <f t="shared" si="82"/>
        <v>0</v>
      </c>
      <c r="BC317" s="17">
        <f t="shared" si="82"/>
        <v>11298514.08</v>
      </c>
      <c r="BD317" s="17">
        <f t="shared" si="82"/>
        <v>41752000</v>
      </c>
      <c r="BE317" s="17">
        <f t="shared" si="82"/>
        <v>0</v>
      </c>
      <c r="BF317" s="17">
        <f t="shared" si="82"/>
        <v>31958000</v>
      </c>
      <c r="BG317" s="17">
        <f t="shared" si="82"/>
        <v>0</v>
      </c>
      <c r="BH317" s="17">
        <f t="shared" si="82"/>
        <v>9794000</v>
      </c>
      <c r="BI317" s="17">
        <f t="shared" si="82"/>
        <v>49074800</v>
      </c>
      <c r="BJ317" s="17">
        <f t="shared" si="82"/>
        <v>0</v>
      </c>
      <c r="BK317" s="17">
        <f t="shared" si="82"/>
        <v>39017600</v>
      </c>
      <c r="BL317" s="17">
        <f t="shared" si="82"/>
        <v>0</v>
      </c>
      <c r="BM317" s="17">
        <f t="shared" si="82"/>
        <v>10057200</v>
      </c>
      <c r="BN317" s="17">
        <f t="shared" si="82"/>
        <v>49568800</v>
      </c>
      <c r="BO317" s="17">
        <f t="shared" si="82"/>
        <v>0</v>
      </c>
      <c r="BP317" s="17">
        <f t="shared" si="82"/>
        <v>39017600</v>
      </c>
      <c r="BQ317" s="17">
        <f t="shared" si="82"/>
        <v>0</v>
      </c>
      <c r="BR317" s="17">
        <f t="shared" si="82"/>
        <v>10551200</v>
      </c>
    </row>
    <row r="318" spans="37:70" x14ac:dyDescent="0.25">
      <c r="AK318" s="81"/>
      <c r="AL318" s="81"/>
      <c r="AM318" s="81"/>
      <c r="AN318" s="81"/>
    </row>
    <row r="319" spans="37:70" x14ac:dyDescent="0.25">
      <c r="AK319" s="82" t="s">
        <v>56</v>
      </c>
      <c r="AL319" s="81"/>
      <c r="AM319" s="81"/>
      <c r="AN319" s="81"/>
      <c r="AO319" s="17">
        <f>AO125</f>
        <v>379600</v>
      </c>
      <c r="AP319" s="17">
        <f t="shared" ref="AP319:BR319" si="83">AP125</f>
        <v>379600</v>
      </c>
      <c r="AQ319" s="17">
        <f t="shared" si="83"/>
        <v>0</v>
      </c>
      <c r="AR319" s="17">
        <f t="shared" si="83"/>
        <v>0</v>
      </c>
      <c r="AS319" s="17">
        <f t="shared" si="83"/>
        <v>0</v>
      </c>
      <c r="AT319" s="17">
        <f t="shared" si="83"/>
        <v>0</v>
      </c>
      <c r="AU319" s="17">
        <f t="shared" si="83"/>
        <v>0</v>
      </c>
      <c r="AV319" s="17">
        <f t="shared" si="83"/>
        <v>0</v>
      </c>
      <c r="AW319" s="17">
        <f t="shared" si="83"/>
        <v>379600</v>
      </c>
      <c r="AX319" s="17">
        <f t="shared" si="83"/>
        <v>379600</v>
      </c>
      <c r="AY319" s="17">
        <f t="shared" si="83"/>
        <v>190000</v>
      </c>
      <c r="AZ319" s="17">
        <f t="shared" si="83"/>
        <v>0</v>
      </c>
      <c r="BA319" s="17">
        <f t="shared" si="83"/>
        <v>0</v>
      </c>
      <c r="BB319" s="17">
        <f t="shared" si="83"/>
        <v>0</v>
      </c>
      <c r="BC319" s="17">
        <f t="shared" si="83"/>
        <v>190000</v>
      </c>
      <c r="BD319" s="17">
        <f t="shared" si="83"/>
        <v>200000</v>
      </c>
      <c r="BE319" s="17">
        <f t="shared" si="83"/>
        <v>0</v>
      </c>
      <c r="BF319" s="17">
        <f t="shared" si="83"/>
        <v>0</v>
      </c>
      <c r="BG319" s="17">
        <f t="shared" si="83"/>
        <v>0</v>
      </c>
      <c r="BH319" s="17">
        <f t="shared" si="83"/>
        <v>200000</v>
      </c>
      <c r="BI319" s="17">
        <f t="shared" si="83"/>
        <v>200000</v>
      </c>
      <c r="BJ319" s="17">
        <f t="shared" si="83"/>
        <v>0</v>
      </c>
      <c r="BK319" s="17">
        <f t="shared" si="83"/>
        <v>0</v>
      </c>
      <c r="BL319" s="17">
        <f t="shared" si="83"/>
        <v>0</v>
      </c>
      <c r="BM319" s="17">
        <f t="shared" si="83"/>
        <v>200000</v>
      </c>
      <c r="BN319" s="17">
        <f t="shared" si="83"/>
        <v>200000</v>
      </c>
      <c r="BO319" s="17">
        <f t="shared" si="83"/>
        <v>0</v>
      </c>
      <c r="BP319" s="17">
        <f t="shared" si="83"/>
        <v>0</v>
      </c>
      <c r="BQ319" s="17">
        <f t="shared" si="83"/>
        <v>0</v>
      </c>
      <c r="BR319" s="17">
        <f t="shared" si="83"/>
        <v>200000</v>
      </c>
    </row>
    <row r="320" spans="37:70" x14ac:dyDescent="0.25">
      <c r="AK320" s="81"/>
      <c r="AL320" s="81"/>
      <c r="AM320" s="81"/>
      <c r="AN320" s="81"/>
    </row>
    <row r="321" spans="37:70" x14ac:dyDescent="0.25">
      <c r="AK321" s="82" t="s">
        <v>144</v>
      </c>
      <c r="AL321" s="81"/>
      <c r="AM321" s="81"/>
      <c r="AN321" s="81"/>
      <c r="AO321" s="17">
        <f>AO60+AO61+AO62+AO63</f>
        <v>71224.44</v>
      </c>
      <c r="AP321" s="17">
        <f t="shared" ref="AP321:BR321" si="84">AP60+AP61+AP62+AP63</f>
        <v>71224.44</v>
      </c>
      <c r="AQ321" s="17">
        <f t="shared" si="84"/>
        <v>0</v>
      </c>
      <c r="AR321" s="17">
        <f t="shared" si="84"/>
        <v>0</v>
      </c>
      <c r="AS321" s="17">
        <f t="shared" si="84"/>
        <v>0</v>
      </c>
      <c r="AT321" s="17">
        <f t="shared" si="84"/>
        <v>0</v>
      </c>
      <c r="AU321" s="17">
        <f t="shared" si="84"/>
        <v>0</v>
      </c>
      <c r="AV321" s="17">
        <f t="shared" si="84"/>
        <v>0</v>
      </c>
      <c r="AW321" s="17">
        <f t="shared" si="84"/>
        <v>71224.44</v>
      </c>
      <c r="AX321" s="17">
        <f t="shared" si="84"/>
        <v>71224.44</v>
      </c>
      <c r="AY321" s="17">
        <f t="shared" si="84"/>
        <v>100000</v>
      </c>
      <c r="AZ321" s="17">
        <f t="shared" si="84"/>
        <v>0</v>
      </c>
      <c r="BA321" s="17">
        <f t="shared" si="84"/>
        <v>0</v>
      </c>
      <c r="BB321" s="17">
        <f t="shared" si="84"/>
        <v>0</v>
      </c>
      <c r="BC321" s="17">
        <f t="shared" si="84"/>
        <v>100000</v>
      </c>
      <c r="BD321" s="17">
        <f t="shared" si="84"/>
        <v>90000</v>
      </c>
      <c r="BE321" s="17">
        <f t="shared" si="84"/>
        <v>0</v>
      </c>
      <c r="BF321" s="17">
        <f t="shared" si="84"/>
        <v>0</v>
      </c>
      <c r="BG321" s="17">
        <f t="shared" si="84"/>
        <v>0</v>
      </c>
      <c r="BH321" s="17">
        <f t="shared" si="84"/>
        <v>90000</v>
      </c>
      <c r="BI321" s="17">
        <f t="shared" si="84"/>
        <v>1332500</v>
      </c>
      <c r="BJ321" s="17">
        <f t="shared" si="84"/>
        <v>0</v>
      </c>
      <c r="BK321" s="17">
        <f t="shared" si="84"/>
        <v>1242500</v>
      </c>
      <c r="BL321" s="17">
        <f t="shared" si="84"/>
        <v>0</v>
      </c>
      <c r="BM321" s="17">
        <f t="shared" si="84"/>
        <v>90000</v>
      </c>
      <c r="BN321" s="17">
        <f t="shared" si="84"/>
        <v>90000</v>
      </c>
      <c r="BO321" s="17">
        <f t="shared" si="84"/>
        <v>0</v>
      </c>
      <c r="BP321" s="17">
        <f t="shared" si="84"/>
        <v>0</v>
      </c>
      <c r="BQ321" s="17">
        <f t="shared" si="84"/>
        <v>0</v>
      </c>
      <c r="BR321" s="17">
        <f t="shared" si="84"/>
        <v>90000</v>
      </c>
    </row>
    <row r="322" spans="37:70" x14ac:dyDescent="0.25">
      <c r="AK322" s="81"/>
      <c r="AL322" s="81"/>
      <c r="AM322" s="81"/>
      <c r="AN322" s="81"/>
    </row>
    <row r="323" spans="37:70" x14ac:dyDescent="0.25">
      <c r="AK323" s="82" t="s">
        <v>109</v>
      </c>
      <c r="AL323" s="81"/>
      <c r="AM323" s="81"/>
      <c r="AN323" s="81"/>
      <c r="AO323" s="17">
        <f t="shared" ref="AO323:BR323" si="85">AO28+AO29+AO30+AO31+AO32+AO33+AO34+AO36</f>
        <v>205760.41</v>
      </c>
      <c r="AP323" s="17">
        <f t="shared" si="85"/>
        <v>205760.41</v>
      </c>
      <c r="AQ323" s="17">
        <f t="shared" si="85"/>
        <v>0</v>
      </c>
      <c r="AR323" s="17">
        <f t="shared" si="85"/>
        <v>0</v>
      </c>
      <c r="AS323" s="17">
        <f t="shared" si="85"/>
        <v>0</v>
      </c>
      <c r="AT323" s="17">
        <f t="shared" si="85"/>
        <v>0</v>
      </c>
      <c r="AU323" s="17">
        <f t="shared" si="85"/>
        <v>0</v>
      </c>
      <c r="AV323" s="17">
        <f t="shared" si="85"/>
        <v>0</v>
      </c>
      <c r="AW323" s="17">
        <f t="shared" si="85"/>
        <v>205760.41</v>
      </c>
      <c r="AX323" s="17">
        <f t="shared" si="85"/>
        <v>205760.41</v>
      </c>
      <c r="AY323" s="17">
        <f t="shared" si="85"/>
        <v>12043210.800000001</v>
      </c>
      <c r="AZ323" s="17">
        <f t="shared" si="85"/>
        <v>0</v>
      </c>
      <c r="BA323" s="17">
        <f t="shared" si="85"/>
        <v>9428409</v>
      </c>
      <c r="BB323" s="17">
        <f t="shared" si="85"/>
        <v>0</v>
      </c>
      <c r="BC323" s="17">
        <f t="shared" si="85"/>
        <v>2614801.7999999998</v>
      </c>
      <c r="BD323" s="17">
        <f t="shared" si="85"/>
        <v>500000</v>
      </c>
      <c r="BE323" s="17">
        <f t="shared" si="85"/>
        <v>0</v>
      </c>
      <c r="BF323" s="17">
        <f t="shared" si="85"/>
        <v>0</v>
      </c>
      <c r="BG323" s="17">
        <f t="shared" si="85"/>
        <v>0</v>
      </c>
      <c r="BH323" s="17">
        <f t="shared" si="85"/>
        <v>500000</v>
      </c>
      <c r="BI323" s="17">
        <f t="shared" si="85"/>
        <v>500000</v>
      </c>
      <c r="BJ323" s="17">
        <f t="shared" si="85"/>
        <v>0</v>
      </c>
      <c r="BK323" s="17">
        <f t="shared" si="85"/>
        <v>0</v>
      </c>
      <c r="BL323" s="17">
        <f t="shared" si="85"/>
        <v>0</v>
      </c>
      <c r="BM323" s="17">
        <f t="shared" si="85"/>
        <v>500000</v>
      </c>
      <c r="BN323" s="17">
        <f t="shared" si="85"/>
        <v>500000</v>
      </c>
      <c r="BO323" s="17">
        <f t="shared" si="85"/>
        <v>0</v>
      </c>
      <c r="BP323" s="17">
        <f t="shared" si="85"/>
        <v>0</v>
      </c>
      <c r="BQ323" s="17">
        <f t="shared" si="85"/>
        <v>0</v>
      </c>
      <c r="BR323" s="17">
        <f t="shared" si="85"/>
        <v>500000</v>
      </c>
    </row>
    <row r="324" spans="37:70" x14ac:dyDescent="0.25">
      <c r="AK324" s="81"/>
      <c r="AL324" s="81"/>
      <c r="AM324" s="81"/>
      <c r="AN324" s="81"/>
    </row>
    <row r="325" spans="37:70" x14ac:dyDescent="0.25">
      <c r="AK325" s="82" t="s">
        <v>112</v>
      </c>
      <c r="AL325" s="81"/>
      <c r="AM325" s="81"/>
      <c r="AN325" s="81"/>
      <c r="AO325" s="17">
        <f t="shared" ref="AO325:BR325" si="86">AO38+AO39+AO40+AO82+AO83+AO84+AO85+AO86+AO87+AO89+AO91+AO92+AO93+AO94+AO96+AO97+AO98+AO99+AO100+AO101+AO102+AO103+AO104+AO107+AO108+AO109+AO110+AO111+AO112+AO114+AO41+AO88+AO113+AO90+AO115</f>
        <v>18204939.099999998</v>
      </c>
      <c r="AP325" s="17">
        <f t="shared" si="86"/>
        <v>18200960.84</v>
      </c>
      <c r="AQ325" s="17">
        <f t="shared" si="86"/>
        <v>0</v>
      </c>
      <c r="AR325" s="17">
        <f t="shared" si="86"/>
        <v>0</v>
      </c>
      <c r="AS325" s="17">
        <f t="shared" si="86"/>
        <v>683318</v>
      </c>
      <c r="AT325" s="17">
        <f t="shared" si="86"/>
        <v>683318</v>
      </c>
      <c r="AU325" s="17">
        <f t="shared" si="86"/>
        <v>448103.75</v>
      </c>
      <c r="AV325" s="17">
        <f t="shared" si="86"/>
        <v>448103.75</v>
      </c>
      <c r="AW325" s="17">
        <f t="shared" si="86"/>
        <v>17073517.349999998</v>
      </c>
      <c r="AX325" s="17">
        <f t="shared" si="86"/>
        <v>17069539.09</v>
      </c>
      <c r="AY325" s="17">
        <f t="shared" si="86"/>
        <v>11262909.17</v>
      </c>
      <c r="AZ325" s="17">
        <f t="shared" si="86"/>
        <v>0</v>
      </c>
      <c r="BA325" s="17">
        <f t="shared" si="86"/>
        <v>747133.87</v>
      </c>
      <c r="BB325" s="17">
        <f t="shared" si="86"/>
        <v>0</v>
      </c>
      <c r="BC325" s="17">
        <f t="shared" si="86"/>
        <v>10515775.300000001</v>
      </c>
      <c r="BD325" s="17">
        <f t="shared" si="86"/>
        <v>8915000</v>
      </c>
      <c r="BE325" s="17">
        <f t="shared" si="86"/>
        <v>0</v>
      </c>
      <c r="BF325" s="17">
        <f t="shared" si="86"/>
        <v>0</v>
      </c>
      <c r="BG325" s="17">
        <f t="shared" si="86"/>
        <v>0</v>
      </c>
      <c r="BH325" s="17">
        <f t="shared" si="86"/>
        <v>8915000</v>
      </c>
      <c r="BI325" s="17">
        <f t="shared" si="86"/>
        <v>8315000</v>
      </c>
      <c r="BJ325" s="17">
        <f t="shared" si="86"/>
        <v>0</v>
      </c>
      <c r="BK325" s="17">
        <f t="shared" si="86"/>
        <v>0</v>
      </c>
      <c r="BL325" s="17">
        <f t="shared" si="86"/>
        <v>0</v>
      </c>
      <c r="BM325" s="17">
        <f t="shared" si="86"/>
        <v>8315000</v>
      </c>
      <c r="BN325" s="17">
        <f t="shared" si="86"/>
        <v>7593000</v>
      </c>
      <c r="BO325" s="17">
        <f t="shared" si="86"/>
        <v>0</v>
      </c>
      <c r="BP325" s="17">
        <f t="shared" si="86"/>
        <v>0</v>
      </c>
      <c r="BQ325" s="17">
        <f t="shared" si="86"/>
        <v>0</v>
      </c>
      <c r="BR325" s="17">
        <f t="shared" si="86"/>
        <v>7593000</v>
      </c>
    </row>
    <row r="326" spans="37:70" x14ac:dyDescent="0.25">
      <c r="AK326" s="81"/>
      <c r="AL326" s="81"/>
      <c r="AM326" s="81"/>
      <c r="AN326" s="81"/>
    </row>
    <row r="327" spans="37:70" x14ac:dyDescent="0.25">
      <c r="AK327" s="82" t="s">
        <v>106</v>
      </c>
      <c r="AL327" s="81"/>
      <c r="AM327" s="81"/>
      <c r="AN327" s="81"/>
      <c r="AO327" s="17">
        <f t="shared" ref="AO327:BR327" si="87">AO46+AO45+AO44</f>
        <v>75000</v>
      </c>
      <c r="AP327" s="17">
        <f t="shared" si="87"/>
        <v>75000</v>
      </c>
      <c r="AQ327" s="17">
        <f t="shared" si="87"/>
        <v>0</v>
      </c>
      <c r="AR327" s="17">
        <f t="shared" si="87"/>
        <v>0</v>
      </c>
      <c r="AS327" s="17">
        <f t="shared" si="87"/>
        <v>0</v>
      </c>
      <c r="AT327" s="17">
        <f t="shared" si="87"/>
        <v>0</v>
      </c>
      <c r="AU327" s="17">
        <f t="shared" si="87"/>
        <v>0</v>
      </c>
      <c r="AV327" s="17">
        <f t="shared" si="87"/>
        <v>0</v>
      </c>
      <c r="AW327" s="17">
        <f t="shared" si="87"/>
        <v>75000</v>
      </c>
      <c r="AX327" s="17">
        <f t="shared" si="87"/>
        <v>75000</v>
      </c>
      <c r="AY327" s="17">
        <f t="shared" si="87"/>
        <v>0</v>
      </c>
      <c r="AZ327" s="17">
        <f t="shared" si="87"/>
        <v>0</v>
      </c>
      <c r="BA327" s="17">
        <f t="shared" si="87"/>
        <v>0</v>
      </c>
      <c r="BB327" s="17">
        <f t="shared" si="87"/>
        <v>0</v>
      </c>
      <c r="BC327" s="17">
        <f t="shared" si="87"/>
        <v>0</v>
      </c>
      <c r="BD327" s="17">
        <f t="shared" si="87"/>
        <v>0</v>
      </c>
      <c r="BE327" s="17">
        <f t="shared" si="87"/>
        <v>0</v>
      </c>
      <c r="BF327" s="17">
        <f t="shared" si="87"/>
        <v>0</v>
      </c>
      <c r="BG327" s="17">
        <f t="shared" si="87"/>
        <v>0</v>
      </c>
      <c r="BH327" s="17">
        <f t="shared" si="87"/>
        <v>0</v>
      </c>
      <c r="BI327" s="17">
        <f t="shared" si="87"/>
        <v>0</v>
      </c>
      <c r="BJ327" s="17">
        <f t="shared" si="87"/>
        <v>0</v>
      </c>
      <c r="BK327" s="17">
        <f t="shared" si="87"/>
        <v>0</v>
      </c>
      <c r="BL327" s="17">
        <f t="shared" si="87"/>
        <v>0</v>
      </c>
      <c r="BM327" s="17">
        <f t="shared" si="87"/>
        <v>0</v>
      </c>
      <c r="BN327" s="17">
        <f t="shared" si="87"/>
        <v>0</v>
      </c>
      <c r="BO327" s="17">
        <f t="shared" si="87"/>
        <v>0</v>
      </c>
      <c r="BP327" s="17">
        <f t="shared" si="87"/>
        <v>0</v>
      </c>
      <c r="BQ327" s="17">
        <f t="shared" si="87"/>
        <v>0</v>
      </c>
      <c r="BR327" s="17">
        <f t="shared" si="87"/>
        <v>0</v>
      </c>
    </row>
    <row r="328" spans="37:70" x14ac:dyDescent="0.25">
      <c r="AK328" s="81"/>
      <c r="AL328" s="81"/>
      <c r="AM328" s="81"/>
      <c r="AN328" s="81"/>
    </row>
    <row r="329" spans="37:70" x14ac:dyDescent="0.25">
      <c r="AK329" s="82" t="s">
        <v>81</v>
      </c>
      <c r="AL329" s="81"/>
      <c r="AM329" s="81"/>
      <c r="AN329" s="81"/>
      <c r="AO329" s="17">
        <f>AO164</f>
        <v>9870.4599999999991</v>
      </c>
      <c r="AP329" s="17">
        <f>AP164</f>
        <v>9870.4599999999991</v>
      </c>
      <c r="AQ329" s="17">
        <f t="shared" ref="AQ329:BR329" si="88">AQ164</f>
        <v>0</v>
      </c>
      <c r="AR329" s="17">
        <f t="shared" si="88"/>
        <v>0</v>
      </c>
      <c r="AS329" s="17">
        <f t="shared" si="88"/>
        <v>0</v>
      </c>
      <c r="AT329" s="17">
        <f t="shared" si="88"/>
        <v>0</v>
      </c>
      <c r="AU329" s="17">
        <f t="shared" si="88"/>
        <v>0</v>
      </c>
      <c r="AV329" s="17">
        <f t="shared" si="88"/>
        <v>0</v>
      </c>
      <c r="AW329" s="17">
        <f t="shared" si="88"/>
        <v>9870.4599999999991</v>
      </c>
      <c r="AX329" s="17">
        <f t="shared" si="88"/>
        <v>9870.4599999999991</v>
      </c>
      <c r="AY329" s="17">
        <f t="shared" si="88"/>
        <v>0</v>
      </c>
      <c r="AZ329" s="17">
        <f t="shared" si="88"/>
        <v>0</v>
      </c>
      <c r="BA329" s="17">
        <f t="shared" si="88"/>
        <v>0</v>
      </c>
      <c r="BB329" s="17">
        <f t="shared" si="88"/>
        <v>0</v>
      </c>
      <c r="BC329" s="17">
        <f t="shared" si="88"/>
        <v>0</v>
      </c>
      <c r="BD329" s="17">
        <f t="shared" si="88"/>
        <v>0</v>
      </c>
      <c r="BE329" s="17">
        <f t="shared" si="88"/>
        <v>0</v>
      </c>
      <c r="BF329" s="17">
        <f t="shared" si="88"/>
        <v>0</v>
      </c>
      <c r="BG329" s="17">
        <f t="shared" si="88"/>
        <v>0</v>
      </c>
      <c r="BH329" s="17">
        <f t="shared" si="88"/>
        <v>0</v>
      </c>
      <c r="BI329" s="17">
        <f t="shared" si="88"/>
        <v>0</v>
      </c>
      <c r="BJ329" s="17">
        <f t="shared" si="88"/>
        <v>0</v>
      </c>
      <c r="BK329" s="17">
        <f t="shared" si="88"/>
        <v>0</v>
      </c>
      <c r="BL329" s="17">
        <f t="shared" si="88"/>
        <v>0</v>
      </c>
      <c r="BM329" s="17">
        <f t="shared" si="88"/>
        <v>0</v>
      </c>
      <c r="BN329" s="17">
        <f t="shared" si="88"/>
        <v>0</v>
      </c>
      <c r="BO329" s="17">
        <f t="shared" si="88"/>
        <v>0</v>
      </c>
      <c r="BP329" s="17">
        <f t="shared" si="88"/>
        <v>0</v>
      </c>
      <c r="BQ329" s="17">
        <f t="shared" si="88"/>
        <v>0</v>
      </c>
      <c r="BR329" s="17">
        <f t="shared" si="88"/>
        <v>0</v>
      </c>
    </row>
    <row r="330" spans="37:70" x14ac:dyDescent="0.25">
      <c r="AK330" s="81"/>
      <c r="AL330" s="81"/>
      <c r="AM330" s="81"/>
      <c r="AN330" s="81"/>
    </row>
    <row r="331" spans="37:70" x14ac:dyDescent="0.25">
      <c r="AK331" s="82" t="s">
        <v>85</v>
      </c>
      <c r="AL331" s="81"/>
      <c r="AM331" s="81"/>
      <c r="AN331" s="81"/>
      <c r="AO331" s="17">
        <f t="shared" ref="AO331:BR331" si="89">AO167+AO127+AO79+AO77+AO74+AO73+AO70+AO69+AO68+AO67+AO66+AO64+AO78</f>
        <v>19548520.739999998</v>
      </c>
      <c r="AP331" s="17">
        <f t="shared" si="89"/>
        <v>19548520.739999998</v>
      </c>
      <c r="AQ331" s="17">
        <f t="shared" si="89"/>
        <v>0</v>
      </c>
      <c r="AR331" s="17">
        <f t="shared" si="89"/>
        <v>0</v>
      </c>
      <c r="AS331" s="17">
        <f t="shared" si="89"/>
        <v>0</v>
      </c>
      <c r="AT331" s="17">
        <f t="shared" si="89"/>
        <v>0</v>
      </c>
      <c r="AU331" s="17">
        <f t="shared" si="89"/>
        <v>0</v>
      </c>
      <c r="AV331" s="17">
        <f t="shared" si="89"/>
        <v>0</v>
      </c>
      <c r="AW331" s="17">
        <f t="shared" si="89"/>
        <v>19548520.739999998</v>
      </c>
      <c r="AX331" s="17">
        <f t="shared" si="89"/>
        <v>19548520.739999998</v>
      </c>
      <c r="AY331" s="17">
        <f t="shared" si="89"/>
        <v>19986590</v>
      </c>
      <c r="AZ331" s="17">
        <f t="shared" si="89"/>
        <v>0</v>
      </c>
      <c r="BA331" s="17">
        <f t="shared" si="89"/>
        <v>0</v>
      </c>
      <c r="BB331" s="17">
        <f t="shared" si="89"/>
        <v>0</v>
      </c>
      <c r="BC331" s="17">
        <f t="shared" si="89"/>
        <v>19986590</v>
      </c>
      <c r="BD331" s="17">
        <f t="shared" si="89"/>
        <v>20895378.699999999</v>
      </c>
      <c r="BE331" s="17">
        <f t="shared" si="89"/>
        <v>0</v>
      </c>
      <c r="BF331" s="17">
        <f t="shared" si="89"/>
        <v>0</v>
      </c>
      <c r="BG331" s="17">
        <f t="shared" si="89"/>
        <v>0</v>
      </c>
      <c r="BH331" s="17">
        <f t="shared" si="89"/>
        <v>20895378.699999999</v>
      </c>
      <c r="BI331" s="17">
        <f t="shared" si="89"/>
        <v>20358278.699999999</v>
      </c>
      <c r="BJ331" s="17">
        <f t="shared" si="89"/>
        <v>0</v>
      </c>
      <c r="BK331" s="17">
        <f t="shared" si="89"/>
        <v>0</v>
      </c>
      <c r="BL331" s="17">
        <f t="shared" si="89"/>
        <v>0</v>
      </c>
      <c r="BM331" s="17">
        <f t="shared" si="89"/>
        <v>20358278.699999999</v>
      </c>
      <c r="BN331" s="17">
        <f t="shared" si="89"/>
        <v>20358278.699999999</v>
      </c>
      <c r="BO331" s="17">
        <f t="shared" si="89"/>
        <v>0</v>
      </c>
      <c r="BP331" s="17">
        <f t="shared" si="89"/>
        <v>0</v>
      </c>
      <c r="BQ331" s="17">
        <f t="shared" si="89"/>
        <v>0</v>
      </c>
      <c r="BR331" s="17">
        <f t="shared" si="89"/>
        <v>20358278.699999999</v>
      </c>
    </row>
    <row r="332" spans="37:70" x14ac:dyDescent="0.25">
      <c r="AK332" s="81"/>
      <c r="AL332" s="81"/>
      <c r="AM332" s="81"/>
      <c r="AN332" s="81"/>
    </row>
    <row r="333" spans="37:70" x14ac:dyDescent="0.25">
      <c r="AK333" s="82" t="s">
        <v>39</v>
      </c>
      <c r="AL333" s="81"/>
      <c r="AM333" s="81"/>
      <c r="AN333" s="81"/>
      <c r="AO333" s="17">
        <f>AO154</f>
        <v>1099228.1399999999</v>
      </c>
      <c r="AP333" s="17">
        <f t="shared" ref="AP333:BR333" si="90">AP154</f>
        <v>1099228.1399999999</v>
      </c>
      <c r="AQ333" s="17">
        <f t="shared" si="90"/>
        <v>0</v>
      </c>
      <c r="AR333" s="17">
        <f t="shared" si="90"/>
        <v>0</v>
      </c>
      <c r="AS333" s="17">
        <f t="shared" si="90"/>
        <v>0</v>
      </c>
      <c r="AT333" s="17">
        <f t="shared" si="90"/>
        <v>0</v>
      </c>
      <c r="AU333" s="17">
        <f t="shared" si="90"/>
        <v>0</v>
      </c>
      <c r="AV333" s="17">
        <f t="shared" si="90"/>
        <v>0</v>
      </c>
      <c r="AW333" s="17">
        <f t="shared" si="90"/>
        <v>1099228.1399999999</v>
      </c>
      <c r="AX333" s="17">
        <f t="shared" si="90"/>
        <v>1099228.1399999999</v>
      </c>
      <c r="AY333" s="17">
        <f t="shared" si="90"/>
        <v>1296500</v>
      </c>
      <c r="AZ333" s="17">
        <f t="shared" si="90"/>
        <v>0</v>
      </c>
      <c r="BA333" s="17">
        <f t="shared" si="90"/>
        <v>0</v>
      </c>
      <c r="BB333" s="17">
        <f t="shared" si="90"/>
        <v>0</v>
      </c>
      <c r="BC333" s="17">
        <f t="shared" si="90"/>
        <v>1296500</v>
      </c>
      <c r="BD333" s="17">
        <f t="shared" si="90"/>
        <v>1373000</v>
      </c>
      <c r="BE333" s="17">
        <f t="shared" si="90"/>
        <v>0</v>
      </c>
      <c r="BF333" s="17">
        <f t="shared" si="90"/>
        <v>0</v>
      </c>
      <c r="BG333" s="17">
        <f t="shared" si="90"/>
        <v>0</v>
      </c>
      <c r="BH333" s="17">
        <f t="shared" si="90"/>
        <v>1373000</v>
      </c>
      <c r="BI333" s="17">
        <f t="shared" si="90"/>
        <v>1450000</v>
      </c>
      <c r="BJ333" s="17">
        <f t="shared" si="90"/>
        <v>0</v>
      </c>
      <c r="BK333" s="17">
        <f t="shared" si="90"/>
        <v>0</v>
      </c>
      <c r="BL333" s="17">
        <f t="shared" si="90"/>
        <v>0</v>
      </c>
      <c r="BM333" s="17">
        <f t="shared" si="90"/>
        <v>1450000</v>
      </c>
      <c r="BN333" s="17">
        <f t="shared" si="90"/>
        <v>1530000</v>
      </c>
      <c r="BO333" s="17">
        <f t="shared" si="90"/>
        <v>0</v>
      </c>
      <c r="BP333" s="17">
        <f t="shared" si="90"/>
        <v>0</v>
      </c>
      <c r="BQ333" s="17">
        <f t="shared" si="90"/>
        <v>0</v>
      </c>
      <c r="BR333" s="17">
        <f t="shared" si="90"/>
        <v>1530000</v>
      </c>
    </row>
    <row r="334" spans="37:70" x14ac:dyDescent="0.25">
      <c r="AK334" s="81"/>
      <c r="AL334" s="81"/>
      <c r="AM334" s="81"/>
      <c r="AN334" s="81"/>
    </row>
    <row r="335" spans="37:70" x14ac:dyDescent="0.25">
      <c r="AK335" s="82" t="s">
        <v>40</v>
      </c>
      <c r="AL335" s="81"/>
      <c r="AM335" s="81"/>
      <c r="AN335" s="81"/>
      <c r="AO335" s="17">
        <f>AO155+AO156</f>
        <v>188118</v>
      </c>
      <c r="AP335" s="17">
        <f t="shared" ref="AP335:BR335" si="91">AP155+AP156</f>
        <v>188118</v>
      </c>
      <c r="AQ335" s="17">
        <f t="shared" si="91"/>
        <v>0</v>
      </c>
      <c r="AR335" s="17">
        <f t="shared" si="91"/>
        <v>0</v>
      </c>
      <c r="AS335" s="17">
        <f t="shared" si="91"/>
        <v>0</v>
      </c>
      <c r="AT335" s="17">
        <f t="shared" si="91"/>
        <v>0</v>
      </c>
      <c r="AU335" s="17">
        <f t="shared" si="91"/>
        <v>0</v>
      </c>
      <c r="AV335" s="17">
        <f t="shared" si="91"/>
        <v>0</v>
      </c>
      <c r="AW335" s="17">
        <f t="shared" si="91"/>
        <v>188118</v>
      </c>
      <c r="AX335" s="17">
        <f t="shared" si="91"/>
        <v>188118</v>
      </c>
      <c r="AY335" s="17">
        <f t="shared" si="91"/>
        <v>125324</v>
      </c>
      <c r="AZ335" s="17">
        <f t="shared" si="91"/>
        <v>0</v>
      </c>
      <c r="BA335" s="17">
        <f t="shared" si="91"/>
        <v>0</v>
      </c>
      <c r="BB335" s="17">
        <f t="shared" si="91"/>
        <v>0</v>
      </c>
      <c r="BC335" s="17">
        <f t="shared" si="91"/>
        <v>125324</v>
      </c>
      <c r="BD335" s="17">
        <f t="shared" si="91"/>
        <v>200000</v>
      </c>
      <c r="BE335" s="17">
        <f t="shared" si="91"/>
        <v>0</v>
      </c>
      <c r="BF335" s="17">
        <f t="shared" si="91"/>
        <v>0</v>
      </c>
      <c r="BG335" s="17">
        <f t="shared" si="91"/>
        <v>0</v>
      </c>
      <c r="BH335" s="17">
        <f t="shared" si="91"/>
        <v>200000</v>
      </c>
      <c r="BI335" s="17">
        <f t="shared" si="91"/>
        <v>100000</v>
      </c>
      <c r="BJ335" s="17">
        <f t="shared" si="91"/>
        <v>0</v>
      </c>
      <c r="BK335" s="17">
        <f t="shared" si="91"/>
        <v>0</v>
      </c>
      <c r="BL335" s="17">
        <f t="shared" si="91"/>
        <v>0</v>
      </c>
      <c r="BM335" s="17">
        <f t="shared" si="91"/>
        <v>100000</v>
      </c>
      <c r="BN335" s="17">
        <f t="shared" si="91"/>
        <v>20000</v>
      </c>
      <c r="BO335" s="17">
        <f t="shared" si="91"/>
        <v>0</v>
      </c>
      <c r="BP335" s="17">
        <f t="shared" si="91"/>
        <v>0</v>
      </c>
      <c r="BQ335" s="17">
        <f t="shared" si="91"/>
        <v>0</v>
      </c>
      <c r="BR335" s="17">
        <f t="shared" si="91"/>
        <v>20000</v>
      </c>
    </row>
    <row r="336" spans="37:70" x14ac:dyDescent="0.25">
      <c r="AK336" s="81"/>
      <c r="AL336" s="81"/>
      <c r="AM336" s="81"/>
      <c r="AN336" s="81"/>
    </row>
    <row r="337" spans="37:70" x14ac:dyDescent="0.25">
      <c r="AK337" s="82" t="s">
        <v>86</v>
      </c>
      <c r="AL337" s="81"/>
      <c r="AM337" s="81"/>
      <c r="AN337" s="81"/>
      <c r="AO337" s="17">
        <f>AO80+AO81</f>
        <v>56760</v>
      </c>
      <c r="AP337" s="17">
        <f t="shared" ref="AP337:BR337" si="92">AP80+AP81</f>
        <v>56760</v>
      </c>
      <c r="AQ337" s="17">
        <f t="shared" si="92"/>
        <v>0</v>
      </c>
      <c r="AR337" s="17">
        <f t="shared" si="92"/>
        <v>0</v>
      </c>
      <c r="AS337" s="17">
        <f t="shared" si="92"/>
        <v>0</v>
      </c>
      <c r="AT337" s="17">
        <f t="shared" si="92"/>
        <v>0</v>
      </c>
      <c r="AU337" s="17">
        <f t="shared" si="92"/>
        <v>0</v>
      </c>
      <c r="AV337" s="17">
        <f t="shared" si="92"/>
        <v>0</v>
      </c>
      <c r="AW337" s="17">
        <f t="shared" si="92"/>
        <v>56760</v>
      </c>
      <c r="AX337" s="17">
        <f t="shared" si="92"/>
        <v>56760</v>
      </c>
      <c r="AY337" s="17">
        <f t="shared" si="92"/>
        <v>73950</v>
      </c>
      <c r="AZ337" s="17">
        <f t="shared" si="92"/>
        <v>0</v>
      </c>
      <c r="BA337" s="17">
        <f t="shared" si="92"/>
        <v>0</v>
      </c>
      <c r="BB337" s="17">
        <f t="shared" si="92"/>
        <v>0</v>
      </c>
      <c r="BC337" s="17">
        <f t="shared" si="92"/>
        <v>73950</v>
      </c>
      <c r="BD337" s="17">
        <f t="shared" si="92"/>
        <v>100000</v>
      </c>
      <c r="BE337" s="17">
        <f t="shared" si="92"/>
        <v>0</v>
      </c>
      <c r="BF337" s="17">
        <f t="shared" si="92"/>
        <v>0</v>
      </c>
      <c r="BG337" s="17">
        <f t="shared" si="92"/>
        <v>0</v>
      </c>
      <c r="BH337" s="17">
        <f t="shared" si="92"/>
        <v>100000</v>
      </c>
      <c r="BI337" s="17">
        <f t="shared" si="92"/>
        <v>100000</v>
      </c>
      <c r="BJ337" s="17">
        <f t="shared" si="92"/>
        <v>0</v>
      </c>
      <c r="BK337" s="17">
        <f t="shared" si="92"/>
        <v>0</v>
      </c>
      <c r="BL337" s="17">
        <f t="shared" si="92"/>
        <v>0</v>
      </c>
      <c r="BM337" s="17">
        <f t="shared" si="92"/>
        <v>100000</v>
      </c>
      <c r="BN337" s="17">
        <f t="shared" si="92"/>
        <v>100000</v>
      </c>
      <c r="BO337" s="17">
        <f t="shared" si="92"/>
        <v>0</v>
      </c>
      <c r="BP337" s="17">
        <f t="shared" si="92"/>
        <v>0</v>
      </c>
      <c r="BQ337" s="17">
        <f t="shared" si="92"/>
        <v>0</v>
      </c>
      <c r="BR337" s="17">
        <f t="shared" si="92"/>
        <v>100000</v>
      </c>
    </row>
    <row r="338" spans="37:70" x14ac:dyDescent="0.25">
      <c r="AK338" s="81"/>
      <c r="AL338" s="81"/>
      <c r="AM338" s="81"/>
      <c r="AN338" s="81"/>
    </row>
    <row r="339" spans="37:70" x14ac:dyDescent="0.25">
      <c r="AK339" s="82" t="s">
        <v>98</v>
      </c>
      <c r="AL339" s="81"/>
      <c r="AM339" s="81"/>
      <c r="AN339" s="81"/>
      <c r="AO339" s="17">
        <f>AO149</f>
        <v>0</v>
      </c>
      <c r="AP339" s="17">
        <f t="shared" ref="AP339:BR339" si="93">AP149</f>
        <v>0</v>
      </c>
      <c r="AQ339" s="17">
        <f t="shared" si="93"/>
        <v>0</v>
      </c>
      <c r="AR339" s="17">
        <f t="shared" si="93"/>
        <v>0</v>
      </c>
      <c r="AS339" s="17">
        <f t="shared" si="93"/>
        <v>0</v>
      </c>
      <c r="AT339" s="17">
        <f t="shared" si="93"/>
        <v>0</v>
      </c>
      <c r="AU339" s="17">
        <f t="shared" si="93"/>
        <v>0</v>
      </c>
      <c r="AV339" s="17">
        <f t="shared" si="93"/>
        <v>0</v>
      </c>
      <c r="AW339" s="17">
        <f t="shared" si="93"/>
        <v>0</v>
      </c>
      <c r="AX339" s="17">
        <f t="shared" si="93"/>
        <v>0</v>
      </c>
      <c r="AY339" s="17">
        <f t="shared" si="93"/>
        <v>0</v>
      </c>
      <c r="AZ339" s="17">
        <f t="shared" si="93"/>
        <v>0</v>
      </c>
      <c r="BA339" s="17">
        <f t="shared" si="93"/>
        <v>0</v>
      </c>
      <c r="BB339" s="17">
        <f t="shared" si="93"/>
        <v>0</v>
      </c>
      <c r="BC339" s="17">
        <f t="shared" si="93"/>
        <v>0</v>
      </c>
      <c r="BD339" s="17">
        <f t="shared" si="93"/>
        <v>0</v>
      </c>
      <c r="BE339" s="17">
        <f t="shared" si="93"/>
        <v>0</v>
      </c>
      <c r="BF339" s="17">
        <f t="shared" si="93"/>
        <v>0</v>
      </c>
      <c r="BG339" s="17">
        <f t="shared" si="93"/>
        <v>0</v>
      </c>
      <c r="BH339" s="17">
        <f t="shared" si="93"/>
        <v>0</v>
      </c>
      <c r="BI339" s="17">
        <f t="shared" si="93"/>
        <v>0</v>
      </c>
      <c r="BJ339" s="17">
        <f t="shared" si="93"/>
        <v>0</v>
      </c>
      <c r="BK339" s="17">
        <f t="shared" si="93"/>
        <v>0</v>
      </c>
      <c r="BL339" s="17">
        <f t="shared" si="93"/>
        <v>0</v>
      </c>
      <c r="BM339" s="17">
        <f t="shared" si="93"/>
        <v>0</v>
      </c>
      <c r="BN339" s="17">
        <f t="shared" si="93"/>
        <v>0</v>
      </c>
      <c r="BO339" s="17">
        <f t="shared" si="93"/>
        <v>0</v>
      </c>
      <c r="BP339" s="17">
        <f t="shared" si="93"/>
        <v>0</v>
      </c>
      <c r="BQ339" s="17">
        <f t="shared" si="93"/>
        <v>0</v>
      </c>
      <c r="BR339" s="17">
        <f t="shared" si="93"/>
        <v>0</v>
      </c>
    </row>
    <row r="340" spans="37:70" x14ac:dyDescent="0.25">
      <c r="AK340" s="81"/>
      <c r="AL340" s="81"/>
      <c r="AM340" s="81"/>
      <c r="AN340" s="81"/>
    </row>
    <row r="341" spans="37:70" x14ac:dyDescent="0.25">
      <c r="AK341" s="81"/>
      <c r="AL341" s="81"/>
      <c r="AM341" s="81"/>
      <c r="AN341" s="81"/>
    </row>
    <row r="342" spans="37:70" x14ac:dyDescent="0.25">
      <c r="AK342" s="81"/>
      <c r="AL342" s="81"/>
      <c r="AM342" s="81"/>
      <c r="AN342" s="81"/>
    </row>
    <row r="343" spans="37:70" x14ac:dyDescent="0.25">
      <c r="AK343" s="81"/>
      <c r="AL343" s="81"/>
      <c r="AM343" s="81"/>
      <c r="AN343" s="81"/>
    </row>
    <row r="344" spans="37:70" x14ac:dyDescent="0.25">
      <c r="AK344" s="81"/>
      <c r="AL344" s="81"/>
      <c r="AM344" s="81"/>
      <c r="AN344" s="81"/>
    </row>
    <row r="345" spans="37:70" x14ac:dyDescent="0.25">
      <c r="AK345" s="81"/>
      <c r="AL345" s="81"/>
      <c r="AM345" s="81"/>
      <c r="AN345" s="81"/>
    </row>
    <row r="346" spans="37:70" x14ac:dyDescent="0.25">
      <c r="AK346" s="81"/>
      <c r="AL346" s="81"/>
      <c r="AM346" s="81"/>
      <c r="AN346" s="81"/>
    </row>
    <row r="347" spans="37:70" x14ac:dyDescent="0.25">
      <c r="AK347" s="81"/>
      <c r="AL347" s="81"/>
      <c r="AM347" s="81"/>
      <c r="AN347" s="81"/>
    </row>
    <row r="348" spans="37:70" x14ac:dyDescent="0.25">
      <c r="AK348" s="82" t="s">
        <v>325</v>
      </c>
      <c r="AL348" s="81"/>
      <c r="AM348" s="81"/>
      <c r="AN348" s="81"/>
      <c r="AO348" s="17">
        <f>AO246+AO247+AO259</f>
        <v>0</v>
      </c>
      <c r="AP348" s="17">
        <f t="shared" ref="AP348:BR348" si="94">AP246+AP247+AP259</f>
        <v>0</v>
      </c>
      <c r="AQ348" s="17">
        <f t="shared" si="94"/>
        <v>0</v>
      </c>
      <c r="AR348" s="17">
        <f t="shared" si="94"/>
        <v>0</v>
      </c>
      <c r="AS348" s="17">
        <f t="shared" si="94"/>
        <v>0</v>
      </c>
      <c r="AT348" s="17">
        <f t="shared" si="94"/>
        <v>0</v>
      </c>
      <c r="AU348" s="17">
        <f t="shared" si="94"/>
        <v>0</v>
      </c>
      <c r="AV348" s="17">
        <f t="shared" si="94"/>
        <v>0</v>
      </c>
      <c r="AW348" s="17">
        <f t="shared" si="94"/>
        <v>0</v>
      </c>
      <c r="AX348" s="17">
        <f t="shared" si="94"/>
        <v>0</v>
      </c>
      <c r="AY348" s="17">
        <f t="shared" si="94"/>
        <v>0</v>
      </c>
      <c r="AZ348" s="17">
        <f t="shared" si="94"/>
        <v>0</v>
      </c>
      <c r="BA348" s="17">
        <f t="shared" si="94"/>
        <v>0</v>
      </c>
      <c r="BB348" s="17">
        <f t="shared" si="94"/>
        <v>0</v>
      </c>
      <c r="BC348" s="17">
        <f t="shared" si="94"/>
        <v>0</v>
      </c>
      <c r="BD348" s="17">
        <f t="shared" si="94"/>
        <v>0</v>
      </c>
      <c r="BE348" s="17">
        <f t="shared" si="94"/>
        <v>0</v>
      </c>
      <c r="BF348" s="17">
        <f t="shared" si="94"/>
        <v>0</v>
      </c>
      <c r="BG348" s="17">
        <f t="shared" si="94"/>
        <v>0</v>
      </c>
      <c r="BH348" s="17">
        <f t="shared" si="94"/>
        <v>0</v>
      </c>
      <c r="BI348" s="17">
        <f t="shared" si="94"/>
        <v>0</v>
      </c>
      <c r="BJ348" s="17">
        <f t="shared" si="94"/>
        <v>0</v>
      </c>
      <c r="BK348" s="17">
        <f t="shared" si="94"/>
        <v>0</v>
      </c>
      <c r="BL348" s="17">
        <f t="shared" si="94"/>
        <v>0</v>
      </c>
      <c r="BM348" s="17">
        <f t="shared" si="94"/>
        <v>0</v>
      </c>
      <c r="BN348" s="17">
        <f t="shared" si="94"/>
        <v>0</v>
      </c>
      <c r="BO348" s="17">
        <f t="shared" si="94"/>
        <v>0</v>
      </c>
      <c r="BP348" s="17">
        <f t="shared" si="94"/>
        <v>0</v>
      </c>
      <c r="BQ348" s="17">
        <f t="shared" si="94"/>
        <v>0</v>
      </c>
      <c r="BR348" s="17">
        <f t="shared" si="94"/>
        <v>0</v>
      </c>
    </row>
    <row r="349" spans="37:70" x14ac:dyDescent="0.25">
      <c r="AK349" s="81"/>
      <c r="AL349" s="81"/>
      <c r="AM349" s="81"/>
      <c r="AN349" s="81"/>
    </row>
    <row r="350" spans="37:70" x14ac:dyDescent="0.25">
      <c r="AK350" s="81" t="s">
        <v>89</v>
      </c>
      <c r="AL350" s="81"/>
      <c r="AM350" s="81"/>
      <c r="AN350" s="81"/>
      <c r="AO350" s="17">
        <f>AO248+AO249+AO250+AO251+AO252+AO253+AO254+AO255+AO256+AO257+AO258+AO260+AO282</f>
        <v>0</v>
      </c>
      <c r="AP350" s="17">
        <f t="shared" ref="AP350:BR350" si="95">AP248+AP249+AP250+AP251+AP252+AP253+AP254+AP255+AP256+AP257+AP258+AP260+AP282</f>
        <v>0</v>
      </c>
      <c r="AQ350" s="17">
        <f t="shared" si="95"/>
        <v>0</v>
      </c>
      <c r="AR350" s="17">
        <f t="shared" si="95"/>
        <v>0</v>
      </c>
      <c r="AS350" s="17">
        <f t="shared" si="95"/>
        <v>0</v>
      </c>
      <c r="AT350" s="17">
        <f t="shared" si="95"/>
        <v>0</v>
      </c>
      <c r="AU350" s="17">
        <f t="shared" si="95"/>
        <v>0</v>
      </c>
      <c r="AV350" s="17">
        <f t="shared" si="95"/>
        <v>0</v>
      </c>
      <c r="AW350" s="17">
        <f t="shared" si="95"/>
        <v>0</v>
      </c>
      <c r="AX350" s="17">
        <f t="shared" si="95"/>
        <v>0</v>
      </c>
      <c r="AY350" s="17">
        <f t="shared" si="95"/>
        <v>0</v>
      </c>
      <c r="AZ350" s="17">
        <f t="shared" si="95"/>
        <v>0</v>
      </c>
      <c r="BA350" s="17">
        <f t="shared" si="95"/>
        <v>0</v>
      </c>
      <c r="BB350" s="17">
        <f t="shared" si="95"/>
        <v>0</v>
      </c>
      <c r="BC350" s="17">
        <f t="shared" si="95"/>
        <v>0</v>
      </c>
      <c r="BD350" s="17">
        <f t="shared" si="95"/>
        <v>0</v>
      </c>
      <c r="BE350" s="17">
        <f t="shared" si="95"/>
        <v>0</v>
      </c>
      <c r="BF350" s="17">
        <f t="shared" si="95"/>
        <v>0</v>
      </c>
      <c r="BG350" s="17">
        <f t="shared" si="95"/>
        <v>0</v>
      </c>
      <c r="BH350" s="17">
        <f t="shared" si="95"/>
        <v>0</v>
      </c>
      <c r="BI350" s="17">
        <f t="shared" si="95"/>
        <v>0</v>
      </c>
      <c r="BJ350" s="17">
        <f t="shared" si="95"/>
        <v>0</v>
      </c>
      <c r="BK350" s="17">
        <f t="shared" si="95"/>
        <v>0</v>
      </c>
      <c r="BL350" s="17">
        <f t="shared" si="95"/>
        <v>0</v>
      </c>
      <c r="BM350" s="17">
        <f t="shared" si="95"/>
        <v>0</v>
      </c>
      <c r="BN350" s="17">
        <f t="shared" si="95"/>
        <v>0</v>
      </c>
      <c r="BO350" s="17">
        <f t="shared" si="95"/>
        <v>0</v>
      </c>
      <c r="BP350" s="17">
        <f t="shared" si="95"/>
        <v>0</v>
      </c>
      <c r="BQ350" s="17">
        <f t="shared" si="95"/>
        <v>0</v>
      </c>
      <c r="BR350" s="17">
        <f t="shared" si="95"/>
        <v>0</v>
      </c>
    </row>
    <row r="351" spans="37:70" x14ac:dyDescent="0.25">
      <c r="AK351" s="81"/>
      <c r="AL351" s="81"/>
      <c r="AM351" s="81"/>
      <c r="AN351" s="81"/>
    </row>
    <row r="352" spans="37:70" x14ac:dyDescent="0.25">
      <c r="AK352" s="82" t="s">
        <v>390</v>
      </c>
      <c r="AL352" s="81"/>
      <c r="AM352" s="81"/>
      <c r="AN352" s="81"/>
      <c r="AO352" s="17">
        <f>AO263+AO262</f>
        <v>0</v>
      </c>
      <c r="AP352" s="17">
        <f t="shared" ref="AP352:BR352" si="96">AP263+AP262</f>
        <v>0</v>
      </c>
      <c r="AQ352" s="17">
        <f t="shared" si="96"/>
        <v>0</v>
      </c>
      <c r="AR352" s="17">
        <f t="shared" si="96"/>
        <v>0</v>
      </c>
      <c r="AS352" s="17">
        <f t="shared" si="96"/>
        <v>0</v>
      </c>
      <c r="AT352" s="17">
        <f t="shared" si="96"/>
        <v>0</v>
      </c>
      <c r="AU352" s="17">
        <f t="shared" si="96"/>
        <v>0</v>
      </c>
      <c r="AV352" s="17">
        <f t="shared" si="96"/>
        <v>0</v>
      </c>
      <c r="AW352" s="17">
        <f t="shared" si="96"/>
        <v>0</v>
      </c>
      <c r="AX352" s="17">
        <f t="shared" si="96"/>
        <v>0</v>
      </c>
      <c r="AY352" s="17">
        <f t="shared" si="96"/>
        <v>0</v>
      </c>
      <c r="AZ352" s="17">
        <f t="shared" si="96"/>
        <v>0</v>
      </c>
      <c r="BA352" s="17">
        <f t="shared" si="96"/>
        <v>0</v>
      </c>
      <c r="BB352" s="17">
        <f t="shared" si="96"/>
        <v>0</v>
      </c>
      <c r="BC352" s="17">
        <f t="shared" si="96"/>
        <v>0</v>
      </c>
      <c r="BD352" s="17">
        <f t="shared" si="96"/>
        <v>0</v>
      </c>
      <c r="BE352" s="17">
        <f t="shared" si="96"/>
        <v>0</v>
      </c>
      <c r="BF352" s="17">
        <f t="shared" si="96"/>
        <v>0</v>
      </c>
      <c r="BG352" s="17">
        <f t="shared" si="96"/>
        <v>0</v>
      </c>
      <c r="BH352" s="17">
        <f t="shared" si="96"/>
        <v>0</v>
      </c>
      <c r="BI352" s="17">
        <f t="shared" si="96"/>
        <v>0</v>
      </c>
      <c r="BJ352" s="17">
        <f t="shared" si="96"/>
        <v>0</v>
      </c>
      <c r="BK352" s="17">
        <f t="shared" si="96"/>
        <v>0</v>
      </c>
      <c r="BL352" s="17">
        <f t="shared" si="96"/>
        <v>0</v>
      </c>
      <c r="BM352" s="17">
        <f t="shared" si="96"/>
        <v>0</v>
      </c>
      <c r="BN352" s="17">
        <f t="shared" si="96"/>
        <v>0</v>
      </c>
      <c r="BO352" s="17">
        <f t="shared" si="96"/>
        <v>0</v>
      </c>
      <c r="BP352" s="17">
        <f t="shared" si="96"/>
        <v>0</v>
      </c>
      <c r="BQ352" s="17">
        <f t="shared" si="96"/>
        <v>0</v>
      </c>
      <c r="BR352" s="17">
        <f t="shared" si="96"/>
        <v>0</v>
      </c>
    </row>
    <row r="353" spans="37:70" x14ac:dyDescent="0.25">
      <c r="AK353" s="81"/>
      <c r="AL353" s="81"/>
      <c r="AM353" s="81"/>
      <c r="AN353" s="81"/>
    </row>
    <row r="354" spans="37:70" x14ac:dyDescent="0.25">
      <c r="AK354" s="82" t="s">
        <v>46</v>
      </c>
      <c r="AL354" s="81"/>
      <c r="AM354" s="81"/>
      <c r="AN354" s="81"/>
      <c r="AO354" s="17">
        <f>AO177</f>
        <v>0</v>
      </c>
      <c r="AP354" s="17">
        <f t="shared" ref="AP354:BR354" si="97">AP177</f>
        <v>0</v>
      </c>
      <c r="AQ354" s="17">
        <f t="shared" si="97"/>
        <v>0</v>
      </c>
      <c r="AR354" s="17">
        <f t="shared" si="97"/>
        <v>0</v>
      </c>
      <c r="AS354" s="17">
        <f t="shared" si="97"/>
        <v>0</v>
      </c>
      <c r="AT354" s="17">
        <f t="shared" si="97"/>
        <v>0</v>
      </c>
      <c r="AU354" s="17">
        <f t="shared" si="97"/>
        <v>0</v>
      </c>
      <c r="AV354" s="17">
        <f t="shared" si="97"/>
        <v>0</v>
      </c>
      <c r="AW354" s="17">
        <f t="shared" si="97"/>
        <v>0</v>
      </c>
      <c r="AX354" s="17">
        <f t="shared" si="97"/>
        <v>0</v>
      </c>
      <c r="AY354" s="17">
        <f t="shared" si="97"/>
        <v>0</v>
      </c>
      <c r="AZ354" s="17">
        <f t="shared" si="97"/>
        <v>0</v>
      </c>
      <c r="BA354" s="17">
        <f t="shared" si="97"/>
        <v>0</v>
      </c>
      <c r="BB354" s="17">
        <f t="shared" si="97"/>
        <v>0</v>
      </c>
      <c r="BC354" s="17">
        <f t="shared" si="97"/>
        <v>0</v>
      </c>
      <c r="BD354" s="17">
        <f t="shared" si="97"/>
        <v>0</v>
      </c>
      <c r="BE354" s="17">
        <f t="shared" si="97"/>
        <v>0</v>
      </c>
      <c r="BF354" s="17">
        <f t="shared" si="97"/>
        <v>0</v>
      </c>
      <c r="BG354" s="17">
        <f t="shared" si="97"/>
        <v>0</v>
      </c>
      <c r="BH354" s="17">
        <f t="shared" si="97"/>
        <v>0</v>
      </c>
      <c r="BI354" s="17">
        <f t="shared" si="97"/>
        <v>0</v>
      </c>
      <c r="BJ354" s="17">
        <f t="shared" si="97"/>
        <v>0</v>
      </c>
      <c r="BK354" s="17">
        <f t="shared" si="97"/>
        <v>0</v>
      </c>
      <c r="BL354" s="17">
        <f t="shared" si="97"/>
        <v>0</v>
      </c>
      <c r="BM354" s="17">
        <f t="shared" si="97"/>
        <v>0</v>
      </c>
      <c r="BN354" s="17">
        <f t="shared" si="97"/>
        <v>0</v>
      </c>
      <c r="BO354" s="17">
        <f t="shared" si="97"/>
        <v>0</v>
      </c>
      <c r="BP354" s="17">
        <f t="shared" si="97"/>
        <v>0</v>
      </c>
      <c r="BQ354" s="17">
        <f t="shared" si="97"/>
        <v>0</v>
      </c>
      <c r="BR354" s="17">
        <f t="shared" si="97"/>
        <v>0</v>
      </c>
    </row>
    <row r="355" spans="37:70" x14ac:dyDescent="0.25">
      <c r="AK355" s="81"/>
      <c r="AL355" s="81"/>
      <c r="AM355" s="81"/>
      <c r="AN355" s="81"/>
    </row>
    <row r="356" spans="37:70" x14ac:dyDescent="0.25">
      <c r="AK356" s="82" t="s">
        <v>49</v>
      </c>
      <c r="AL356" s="81"/>
      <c r="AM356" s="81"/>
      <c r="AN356" s="81"/>
      <c r="AO356" s="17">
        <f>AO178+AO284+AO285+AO286+AO289+AO290</f>
        <v>0</v>
      </c>
      <c r="AP356" s="17">
        <f t="shared" ref="AP356:BR356" si="98">AP178+AP284+AP285+AP286+AP289+AP290</f>
        <v>0</v>
      </c>
      <c r="AQ356" s="17">
        <f t="shared" si="98"/>
        <v>0</v>
      </c>
      <c r="AR356" s="17">
        <f t="shared" si="98"/>
        <v>0</v>
      </c>
      <c r="AS356" s="17">
        <f t="shared" si="98"/>
        <v>0</v>
      </c>
      <c r="AT356" s="17">
        <f t="shared" si="98"/>
        <v>0</v>
      </c>
      <c r="AU356" s="17">
        <f t="shared" si="98"/>
        <v>0</v>
      </c>
      <c r="AV356" s="17">
        <f t="shared" si="98"/>
        <v>0</v>
      </c>
      <c r="AW356" s="17">
        <f t="shared" si="98"/>
        <v>0</v>
      </c>
      <c r="AX356" s="17">
        <f t="shared" si="98"/>
        <v>0</v>
      </c>
      <c r="AY356" s="17">
        <f t="shared" si="98"/>
        <v>0</v>
      </c>
      <c r="AZ356" s="17">
        <f t="shared" si="98"/>
        <v>0</v>
      </c>
      <c r="BA356" s="17">
        <f t="shared" si="98"/>
        <v>0</v>
      </c>
      <c r="BB356" s="17">
        <f t="shared" si="98"/>
        <v>0</v>
      </c>
      <c r="BC356" s="17">
        <f t="shared" si="98"/>
        <v>0</v>
      </c>
      <c r="BD356" s="17">
        <f t="shared" si="98"/>
        <v>0</v>
      </c>
      <c r="BE356" s="17">
        <f t="shared" si="98"/>
        <v>0</v>
      </c>
      <c r="BF356" s="17">
        <f t="shared" si="98"/>
        <v>0</v>
      </c>
      <c r="BG356" s="17">
        <f t="shared" si="98"/>
        <v>0</v>
      </c>
      <c r="BH356" s="17">
        <f t="shared" si="98"/>
        <v>0</v>
      </c>
      <c r="BI356" s="17">
        <f t="shared" si="98"/>
        <v>0</v>
      </c>
      <c r="BJ356" s="17">
        <f t="shared" si="98"/>
        <v>0</v>
      </c>
      <c r="BK356" s="17">
        <f t="shared" si="98"/>
        <v>0</v>
      </c>
      <c r="BL356" s="17">
        <f t="shared" si="98"/>
        <v>0</v>
      </c>
      <c r="BM356" s="17">
        <f t="shared" si="98"/>
        <v>0</v>
      </c>
      <c r="BN356" s="17">
        <f t="shared" si="98"/>
        <v>0</v>
      </c>
      <c r="BO356" s="17">
        <f t="shared" si="98"/>
        <v>0</v>
      </c>
      <c r="BP356" s="17">
        <f t="shared" si="98"/>
        <v>0</v>
      </c>
      <c r="BQ356" s="17">
        <f t="shared" si="98"/>
        <v>0</v>
      </c>
      <c r="BR356" s="17">
        <f t="shared" si="98"/>
        <v>0</v>
      </c>
    </row>
    <row r="357" spans="37:70" x14ac:dyDescent="0.25">
      <c r="AK357" s="81"/>
      <c r="AL357" s="81"/>
      <c r="AM357" s="81"/>
      <c r="AN357" s="81"/>
    </row>
    <row r="358" spans="37:70" x14ac:dyDescent="0.25">
      <c r="AK358" s="82" t="s">
        <v>356</v>
      </c>
      <c r="AL358" s="81"/>
      <c r="AM358" s="81"/>
      <c r="AN358" s="81"/>
      <c r="AO358" s="17">
        <f>AO273+AO274+AO275+AO276+AO277+AO278</f>
        <v>0</v>
      </c>
      <c r="AP358" s="17">
        <f t="shared" ref="AP358:BR358" si="99">AP273+AP274+AP275+AP276+AP277+AP278</f>
        <v>0</v>
      </c>
      <c r="AQ358" s="17">
        <f t="shared" si="99"/>
        <v>0</v>
      </c>
      <c r="AR358" s="17">
        <f t="shared" si="99"/>
        <v>0</v>
      </c>
      <c r="AS358" s="17">
        <f t="shared" si="99"/>
        <v>0</v>
      </c>
      <c r="AT358" s="17">
        <f t="shared" si="99"/>
        <v>0</v>
      </c>
      <c r="AU358" s="17">
        <f t="shared" si="99"/>
        <v>0</v>
      </c>
      <c r="AV358" s="17">
        <f t="shared" si="99"/>
        <v>0</v>
      </c>
      <c r="AW358" s="17">
        <f t="shared" si="99"/>
        <v>0</v>
      </c>
      <c r="AX358" s="17">
        <f t="shared" si="99"/>
        <v>0</v>
      </c>
      <c r="AY358" s="17">
        <f t="shared" si="99"/>
        <v>0</v>
      </c>
      <c r="AZ358" s="17">
        <f t="shared" si="99"/>
        <v>0</v>
      </c>
      <c r="BA358" s="17">
        <f t="shared" si="99"/>
        <v>0</v>
      </c>
      <c r="BB358" s="17">
        <f t="shared" si="99"/>
        <v>0</v>
      </c>
      <c r="BC358" s="17">
        <f t="shared" si="99"/>
        <v>0</v>
      </c>
      <c r="BD358" s="17">
        <f t="shared" si="99"/>
        <v>0</v>
      </c>
      <c r="BE358" s="17">
        <f t="shared" si="99"/>
        <v>0</v>
      </c>
      <c r="BF358" s="17">
        <f t="shared" si="99"/>
        <v>0</v>
      </c>
      <c r="BG358" s="17">
        <f t="shared" si="99"/>
        <v>0</v>
      </c>
      <c r="BH358" s="17">
        <f t="shared" si="99"/>
        <v>0</v>
      </c>
      <c r="BI358" s="17">
        <f t="shared" si="99"/>
        <v>0</v>
      </c>
      <c r="BJ358" s="17">
        <f t="shared" si="99"/>
        <v>0</v>
      </c>
      <c r="BK358" s="17">
        <f t="shared" si="99"/>
        <v>0</v>
      </c>
      <c r="BL358" s="17">
        <f t="shared" si="99"/>
        <v>0</v>
      </c>
      <c r="BM358" s="17">
        <f t="shared" si="99"/>
        <v>0</v>
      </c>
      <c r="BN358" s="17">
        <f t="shared" si="99"/>
        <v>0</v>
      </c>
      <c r="BO358" s="17">
        <f t="shared" si="99"/>
        <v>0</v>
      </c>
      <c r="BP358" s="17">
        <f t="shared" si="99"/>
        <v>0</v>
      </c>
      <c r="BQ358" s="17">
        <f t="shared" si="99"/>
        <v>0</v>
      </c>
      <c r="BR358" s="17">
        <f t="shared" si="99"/>
        <v>0</v>
      </c>
    </row>
    <row r="359" spans="37:70" x14ac:dyDescent="0.25">
      <c r="AK359" s="81"/>
      <c r="AL359" s="81"/>
      <c r="AM359" s="81"/>
      <c r="AN359" s="81"/>
    </row>
    <row r="360" spans="37:70" x14ac:dyDescent="0.25">
      <c r="AK360" s="82" t="s">
        <v>59</v>
      </c>
      <c r="AL360" s="81"/>
      <c r="AM360" s="81"/>
      <c r="AN360" s="81"/>
      <c r="AO360" s="17">
        <f>AO234+AO179</f>
        <v>0</v>
      </c>
      <c r="AP360" s="17">
        <f t="shared" ref="AP360:BR360" si="100">AP234+AP179</f>
        <v>0</v>
      </c>
      <c r="AQ360" s="17">
        <f t="shared" si="100"/>
        <v>0</v>
      </c>
      <c r="AR360" s="17">
        <f t="shared" si="100"/>
        <v>0</v>
      </c>
      <c r="AS360" s="17">
        <f t="shared" si="100"/>
        <v>0</v>
      </c>
      <c r="AT360" s="17">
        <f t="shared" si="100"/>
        <v>0</v>
      </c>
      <c r="AU360" s="17">
        <f t="shared" si="100"/>
        <v>0</v>
      </c>
      <c r="AV360" s="17">
        <f t="shared" si="100"/>
        <v>0</v>
      </c>
      <c r="AW360" s="17">
        <f t="shared" si="100"/>
        <v>0</v>
      </c>
      <c r="AX360" s="17">
        <f t="shared" si="100"/>
        <v>0</v>
      </c>
      <c r="AY360" s="17">
        <f t="shared" si="100"/>
        <v>0</v>
      </c>
      <c r="AZ360" s="17">
        <f t="shared" si="100"/>
        <v>0</v>
      </c>
      <c r="BA360" s="17">
        <f t="shared" si="100"/>
        <v>0</v>
      </c>
      <c r="BB360" s="17">
        <f t="shared" si="100"/>
        <v>0</v>
      </c>
      <c r="BC360" s="17">
        <f t="shared" si="100"/>
        <v>0</v>
      </c>
      <c r="BD360" s="17">
        <f t="shared" si="100"/>
        <v>0</v>
      </c>
      <c r="BE360" s="17">
        <f t="shared" si="100"/>
        <v>0</v>
      </c>
      <c r="BF360" s="17">
        <f t="shared" si="100"/>
        <v>0</v>
      </c>
      <c r="BG360" s="17">
        <f t="shared" si="100"/>
        <v>0</v>
      </c>
      <c r="BH360" s="17">
        <f t="shared" si="100"/>
        <v>0</v>
      </c>
      <c r="BI360" s="17">
        <f t="shared" si="100"/>
        <v>0</v>
      </c>
      <c r="BJ360" s="17">
        <f t="shared" si="100"/>
        <v>0</v>
      </c>
      <c r="BK360" s="17">
        <f t="shared" si="100"/>
        <v>0</v>
      </c>
      <c r="BL360" s="17">
        <f t="shared" si="100"/>
        <v>0</v>
      </c>
      <c r="BM360" s="17">
        <f t="shared" si="100"/>
        <v>0</v>
      </c>
      <c r="BN360" s="17">
        <f t="shared" si="100"/>
        <v>0</v>
      </c>
      <c r="BO360" s="17">
        <f t="shared" si="100"/>
        <v>0</v>
      </c>
      <c r="BP360" s="17">
        <f t="shared" si="100"/>
        <v>0</v>
      </c>
      <c r="BQ360" s="17">
        <f t="shared" si="100"/>
        <v>0</v>
      </c>
      <c r="BR360" s="17">
        <f t="shared" si="100"/>
        <v>0</v>
      </c>
    </row>
    <row r="361" spans="37:70" x14ac:dyDescent="0.25">
      <c r="AK361" s="81"/>
      <c r="AL361" s="81"/>
      <c r="AM361" s="81"/>
      <c r="AN361" s="81"/>
    </row>
    <row r="362" spans="37:70" x14ac:dyDescent="0.25">
      <c r="AK362" s="82" t="s">
        <v>319</v>
      </c>
      <c r="AL362" s="81"/>
      <c r="AM362" s="81"/>
      <c r="AN362" s="81"/>
      <c r="AO362" s="17">
        <f>AO244</f>
        <v>0</v>
      </c>
      <c r="AP362" s="17">
        <f t="shared" ref="AP362:BR362" si="101">AP244</f>
        <v>0</v>
      </c>
      <c r="AQ362" s="17">
        <f t="shared" si="101"/>
        <v>0</v>
      </c>
      <c r="AR362" s="17">
        <f t="shared" si="101"/>
        <v>0</v>
      </c>
      <c r="AS362" s="17">
        <f t="shared" si="101"/>
        <v>0</v>
      </c>
      <c r="AT362" s="17">
        <f t="shared" si="101"/>
        <v>0</v>
      </c>
      <c r="AU362" s="17">
        <f t="shared" si="101"/>
        <v>0</v>
      </c>
      <c r="AV362" s="17">
        <f t="shared" si="101"/>
        <v>0</v>
      </c>
      <c r="AW362" s="17">
        <f t="shared" si="101"/>
        <v>0</v>
      </c>
      <c r="AX362" s="17">
        <f t="shared" si="101"/>
        <v>0</v>
      </c>
      <c r="AY362" s="17">
        <f t="shared" si="101"/>
        <v>0</v>
      </c>
      <c r="AZ362" s="17">
        <f t="shared" si="101"/>
        <v>0</v>
      </c>
      <c r="BA362" s="17">
        <f t="shared" si="101"/>
        <v>0</v>
      </c>
      <c r="BB362" s="17">
        <f t="shared" si="101"/>
        <v>0</v>
      </c>
      <c r="BC362" s="17">
        <f t="shared" si="101"/>
        <v>0</v>
      </c>
      <c r="BD362" s="17">
        <f t="shared" si="101"/>
        <v>0</v>
      </c>
      <c r="BE362" s="17">
        <f t="shared" si="101"/>
        <v>0</v>
      </c>
      <c r="BF362" s="17">
        <f t="shared" si="101"/>
        <v>0</v>
      </c>
      <c r="BG362" s="17">
        <f t="shared" si="101"/>
        <v>0</v>
      </c>
      <c r="BH362" s="17">
        <f t="shared" si="101"/>
        <v>0</v>
      </c>
      <c r="BI362" s="17">
        <f t="shared" si="101"/>
        <v>0</v>
      </c>
      <c r="BJ362" s="17">
        <f t="shared" si="101"/>
        <v>0</v>
      </c>
      <c r="BK362" s="17">
        <f t="shared" si="101"/>
        <v>0</v>
      </c>
      <c r="BL362" s="17">
        <f t="shared" si="101"/>
        <v>0</v>
      </c>
      <c r="BM362" s="17">
        <f t="shared" si="101"/>
        <v>0</v>
      </c>
      <c r="BN362" s="17">
        <f t="shared" si="101"/>
        <v>0</v>
      </c>
      <c r="BO362" s="17">
        <f t="shared" si="101"/>
        <v>0</v>
      </c>
      <c r="BP362" s="17">
        <f t="shared" si="101"/>
        <v>0</v>
      </c>
      <c r="BQ362" s="17">
        <f t="shared" si="101"/>
        <v>0</v>
      </c>
      <c r="BR362" s="17">
        <f t="shared" si="101"/>
        <v>0</v>
      </c>
    </row>
    <row r="363" spans="37:70" x14ac:dyDescent="0.25">
      <c r="AK363" s="81"/>
      <c r="AL363" s="81"/>
      <c r="AM363" s="81"/>
      <c r="AN363" s="81"/>
    </row>
    <row r="364" spans="37:70" x14ac:dyDescent="0.25">
      <c r="AK364" s="82" t="s">
        <v>105</v>
      </c>
      <c r="AL364" s="81"/>
      <c r="AM364" s="81"/>
      <c r="AN364" s="81"/>
      <c r="AO364" s="17">
        <f>AO235+AO239</f>
        <v>0</v>
      </c>
      <c r="AP364" s="17">
        <f t="shared" ref="AP364:BR364" si="102">AP235+AP239</f>
        <v>0</v>
      </c>
      <c r="AQ364" s="17">
        <f t="shared" si="102"/>
        <v>0</v>
      </c>
      <c r="AR364" s="17">
        <f t="shared" si="102"/>
        <v>0</v>
      </c>
      <c r="AS364" s="17">
        <f t="shared" si="102"/>
        <v>0</v>
      </c>
      <c r="AT364" s="17">
        <f t="shared" si="102"/>
        <v>0</v>
      </c>
      <c r="AU364" s="17">
        <f t="shared" si="102"/>
        <v>0</v>
      </c>
      <c r="AV364" s="17">
        <f t="shared" si="102"/>
        <v>0</v>
      </c>
      <c r="AW364" s="17">
        <f t="shared" si="102"/>
        <v>0</v>
      </c>
      <c r="AX364" s="17">
        <f t="shared" si="102"/>
        <v>0</v>
      </c>
      <c r="AY364" s="17">
        <f t="shared" si="102"/>
        <v>0</v>
      </c>
      <c r="AZ364" s="17">
        <f t="shared" si="102"/>
        <v>0</v>
      </c>
      <c r="BA364" s="17">
        <f t="shared" si="102"/>
        <v>0</v>
      </c>
      <c r="BB364" s="17">
        <f t="shared" si="102"/>
        <v>0</v>
      </c>
      <c r="BC364" s="17">
        <f t="shared" si="102"/>
        <v>0</v>
      </c>
      <c r="BD364" s="17">
        <f t="shared" si="102"/>
        <v>0</v>
      </c>
      <c r="BE364" s="17">
        <f t="shared" si="102"/>
        <v>0</v>
      </c>
      <c r="BF364" s="17">
        <f t="shared" si="102"/>
        <v>0</v>
      </c>
      <c r="BG364" s="17">
        <f t="shared" si="102"/>
        <v>0</v>
      </c>
      <c r="BH364" s="17">
        <f t="shared" si="102"/>
        <v>0</v>
      </c>
      <c r="BI364" s="17">
        <f t="shared" si="102"/>
        <v>0</v>
      </c>
      <c r="BJ364" s="17">
        <f t="shared" si="102"/>
        <v>0</v>
      </c>
      <c r="BK364" s="17">
        <f t="shared" si="102"/>
        <v>0</v>
      </c>
      <c r="BL364" s="17">
        <f t="shared" si="102"/>
        <v>0</v>
      </c>
      <c r="BM364" s="17">
        <f t="shared" si="102"/>
        <v>0</v>
      </c>
      <c r="BN364" s="17">
        <f t="shared" si="102"/>
        <v>0</v>
      </c>
      <c r="BO364" s="17">
        <f t="shared" si="102"/>
        <v>0</v>
      </c>
      <c r="BP364" s="17">
        <f t="shared" si="102"/>
        <v>0</v>
      </c>
      <c r="BQ364" s="17">
        <f t="shared" si="102"/>
        <v>0</v>
      </c>
      <c r="BR364" s="17">
        <f t="shared" si="102"/>
        <v>0</v>
      </c>
    </row>
    <row r="365" spans="37:70" x14ac:dyDescent="0.25">
      <c r="AK365" s="81"/>
      <c r="AL365" s="81"/>
      <c r="AM365" s="81"/>
      <c r="AN365" s="81"/>
    </row>
    <row r="366" spans="37:70" x14ac:dyDescent="0.25">
      <c r="AK366" s="82" t="s">
        <v>292</v>
      </c>
      <c r="AL366" s="81"/>
      <c r="AM366" s="81"/>
      <c r="AN366" s="81"/>
      <c r="AO366" s="17">
        <f>AO233</f>
        <v>0</v>
      </c>
      <c r="AP366" s="17">
        <f t="shared" ref="AP366:BR366" si="103">AP233</f>
        <v>0</v>
      </c>
      <c r="AQ366" s="17">
        <f t="shared" si="103"/>
        <v>0</v>
      </c>
      <c r="AR366" s="17">
        <f t="shared" si="103"/>
        <v>0</v>
      </c>
      <c r="AS366" s="17">
        <f t="shared" si="103"/>
        <v>0</v>
      </c>
      <c r="AT366" s="17">
        <f t="shared" si="103"/>
        <v>0</v>
      </c>
      <c r="AU366" s="17">
        <f t="shared" si="103"/>
        <v>0</v>
      </c>
      <c r="AV366" s="17">
        <f t="shared" si="103"/>
        <v>0</v>
      </c>
      <c r="AW366" s="17">
        <f t="shared" si="103"/>
        <v>0</v>
      </c>
      <c r="AX366" s="17">
        <f t="shared" si="103"/>
        <v>0</v>
      </c>
      <c r="AY366" s="17">
        <f t="shared" si="103"/>
        <v>0</v>
      </c>
      <c r="AZ366" s="17">
        <f t="shared" si="103"/>
        <v>0</v>
      </c>
      <c r="BA366" s="17">
        <f t="shared" si="103"/>
        <v>0</v>
      </c>
      <c r="BB366" s="17">
        <f t="shared" si="103"/>
        <v>0</v>
      </c>
      <c r="BC366" s="17">
        <f t="shared" si="103"/>
        <v>0</v>
      </c>
      <c r="BD366" s="17">
        <f t="shared" si="103"/>
        <v>0</v>
      </c>
      <c r="BE366" s="17">
        <f t="shared" si="103"/>
        <v>0</v>
      </c>
      <c r="BF366" s="17">
        <f t="shared" si="103"/>
        <v>0</v>
      </c>
      <c r="BG366" s="17">
        <f t="shared" si="103"/>
        <v>0</v>
      </c>
      <c r="BH366" s="17">
        <f t="shared" si="103"/>
        <v>0</v>
      </c>
      <c r="BI366" s="17">
        <f t="shared" si="103"/>
        <v>0</v>
      </c>
      <c r="BJ366" s="17">
        <f t="shared" si="103"/>
        <v>0</v>
      </c>
      <c r="BK366" s="17">
        <f t="shared" si="103"/>
        <v>0</v>
      </c>
      <c r="BL366" s="17">
        <f t="shared" si="103"/>
        <v>0</v>
      </c>
      <c r="BM366" s="17">
        <f t="shared" si="103"/>
        <v>0</v>
      </c>
      <c r="BN366" s="17">
        <f t="shared" si="103"/>
        <v>0</v>
      </c>
      <c r="BO366" s="17">
        <f t="shared" si="103"/>
        <v>0</v>
      </c>
      <c r="BP366" s="17">
        <f t="shared" si="103"/>
        <v>0</v>
      </c>
      <c r="BQ366" s="17">
        <f t="shared" si="103"/>
        <v>0</v>
      </c>
      <c r="BR366" s="17">
        <f t="shared" si="103"/>
        <v>0</v>
      </c>
    </row>
    <row r="367" spans="37:70" x14ac:dyDescent="0.25">
      <c r="AK367" s="81"/>
      <c r="AL367" s="81"/>
      <c r="AM367" s="81"/>
      <c r="AN367" s="81"/>
    </row>
    <row r="368" spans="37:70" x14ac:dyDescent="0.25">
      <c r="AK368" s="82" t="s">
        <v>57</v>
      </c>
      <c r="AL368" s="81"/>
      <c r="AM368" s="81"/>
      <c r="AN368" s="81"/>
      <c r="AO368" s="17">
        <f>AO223+AO224+AO225+AO226+AO227+AO228</f>
        <v>0</v>
      </c>
      <c r="AP368" s="17">
        <f t="shared" ref="AP368:BR368" si="104">AP223+AP224+AP225+AP226+AP227+AP228</f>
        <v>0</v>
      </c>
      <c r="AQ368" s="17">
        <f t="shared" si="104"/>
        <v>0</v>
      </c>
      <c r="AR368" s="17">
        <f t="shared" si="104"/>
        <v>0</v>
      </c>
      <c r="AS368" s="17">
        <f t="shared" si="104"/>
        <v>0</v>
      </c>
      <c r="AT368" s="17">
        <f t="shared" si="104"/>
        <v>0</v>
      </c>
      <c r="AU368" s="17">
        <f t="shared" si="104"/>
        <v>0</v>
      </c>
      <c r="AV368" s="17">
        <f t="shared" si="104"/>
        <v>0</v>
      </c>
      <c r="AW368" s="17">
        <f t="shared" si="104"/>
        <v>0</v>
      </c>
      <c r="AX368" s="17">
        <f t="shared" si="104"/>
        <v>0</v>
      </c>
      <c r="AY368" s="17">
        <f t="shared" si="104"/>
        <v>0</v>
      </c>
      <c r="AZ368" s="17">
        <f t="shared" si="104"/>
        <v>0</v>
      </c>
      <c r="BA368" s="17">
        <f t="shared" si="104"/>
        <v>0</v>
      </c>
      <c r="BB368" s="17">
        <f t="shared" si="104"/>
        <v>0</v>
      </c>
      <c r="BC368" s="17">
        <f t="shared" si="104"/>
        <v>0</v>
      </c>
      <c r="BD368" s="17">
        <f t="shared" si="104"/>
        <v>0</v>
      </c>
      <c r="BE368" s="17">
        <f t="shared" si="104"/>
        <v>0</v>
      </c>
      <c r="BF368" s="17">
        <f t="shared" si="104"/>
        <v>0</v>
      </c>
      <c r="BG368" s="17">
        <f t="shared" si="104"/>
        <v>0</v>
      </c>
      <c r="BH368" s="17">
        <f t="shared" si="104"/>
        <v>0</v>
      </c>
      <c r="BI368" s="17">
        <f t="shared" si="104"/>
        <v>0</v>
      </c>
      <c r="BJ368" s="17">
        <f t="shared" si="104"/>
        <v>0</v>
      </c>
      <c r="BK368" s="17">
        <f t="shared" si="104"/>
        <v>0</v>
      </c>
      <c r="BL368" s="17">
        <f t="shared" si="104"/>
        <v>0</v>
      </c>
      <c r="BM368" s="17">
        <f t="shared" si="104"/>
        <v>0</v>
      </c>
      <c r="BN368" s="17">
        <f t="shared" si="104"/>
        <v>0</v>
      </c>
      <c r="BO368" s="17">
        <f t="shared" si="104"/>
        <v>0</v>
      </c>
      <c r="BP368" s="17">
        <f t="shared" si="104"/>
        <v>0</v>
      </c>
      <c r="BQ368" s="17">
        <f t="shared" si="104"/>
        <v>0</v>
      </c>
      <c r="BR368" s="17">
        <f t="shared" si="104"/>
        <v>0</v>
      </c>
    </row>
    <row r="369" spans="37:70" x14ac:dyDescent="0.25">
      <c r="AK369" s="81"/>
      <c r="AL369" s="81"/>
      <c r="AM369" s="81"/>
      <c r="AN369" s="81"/>
    </row>
    <row r="370" spans="37:70" x14ac:dyDescent="0.25">
      <c r="AK370" s="82" t="s">
        <v>56</v>
      </c>
      <c r="AL370" s="81"/>
      <c r="AM370" s="81"/>
      <c r="AN370" s="81"/>
      <c r="AO370" s="17">
        <f>AO191+AO192+AO193+AO194+AO195+AO196+AO229+AO230+AO241+AO269+AO270</f>
        <v>0</v>
      </c>
      <c r="AP370" s="17">
        <f t="shared" ref="AP370:BR370" si="105">AP191+AP192+AP193+AP194+AP195+AP196+AP229+AP230+AP241+AP269+AP270</f>
        <v>0</v>
      </c>
      <c r="AQ370" s="17">
        <f t="shared" si="105"/>
        <v>0</v>
      </c>
      <c r="AR370" s="17">
        <f t="shared" si="105"/>
        <v>0</v>
      </c>
      <c r="AS370" s="17">
        <f t="shared" si="105"/>
        <v>0</v>
      </c>
      <c r="AT370" s="17">
        <f t="shared" si="105"/>
        <v>0</v>
      </c>
      <c r="AU370" s="17">
        <f t="shared" si="105"/>
        <v>0</v>
      </c>
      <c r="AV370" s="17">
        <f t="shared" si="105"/>
        <v>0</v>
      </c>
      <c r="AW370" s="17">
        <f t="shared" si="105"/>
        <v>0</v>
      </c>
      <c r="AX370" s="17">
        <f t="shared" si="105"/>
        <v>0</v>
      </c>
      <c r="AY370" s="17">
        <f t="shared" si="105"/>
        <v>0</v>
      </c>
      <c r="AZ370" s="17">
        <f t="shared" si="105"/>
        <v>0</v>
      </c>
      <c r="BA370" s="17">
        <f t="shared" si="105"/>
        <v>0</v>
      </c>
      <c r="BB370" s="17">
        <f t="shared" si="105"/>
        <v>0</v>
      </c>
      <c r="BC370" s="17">
        <f t="shared" si="105"/>
        <v>0</v>
      </c>
      <c r="BD370" s="17">
        <f t="shared" si="105"/>
        <v>0</v>
      </c>
      <c r="BE370" s="17">
        <f t="shared" si="105"/>
        <v>0</v>
      </c>
      <c r="BF370" s="17">
        <f t="shared" si="105"/>
        <v>0</v>
      </c>
      <c r="BG370" s="17">
        <f t="shared" si="105"/>
        <v>0</v>
      </c>
      <c r="BH370" s="17">
        <f t="shared" si="105"/>
        <v>0</v>
      </c>
      <c r="BI370" s="17">
        <f t="shared" si="105"/>
        <v>0</v>
      </c>
      <c r="BJ370" s="17">
        <f t="shared" si="105"/>
        <v>0</v>
      </c>
      <c r="BK370" s="17">
        <f t="shared" si="105"/>
        <v>0</v>
      </c>
      <c r="BL370" s="17">
        <f t="shared" si="105"/>
        <v>0</v>
      </c>
      <c r="BM370" s="17">
        <f t="shared" si="105"/>
        <v>0</v>
      </c>
      <c r="BN370" s="17">
        <f t="shared" si="105"/>
        <v>0</v>
      </c>
      <c r="BO370" s="17">
        <f t="shared" si="105"/>
        <v>0</v>
      </c>
      <c r="BP370" s="17">
        <f t="shared" si="105"/>
        <v>0</v>
      </c>
      <c r="BQ370" s="17">
        <f t="shared" si="105"/>
        <v>0</v>
      </c>
      <c r="BR370" s="17">
        <f t="shared" si="105"/>
        <v>0</v>
      </c>
    </row>
    <row r="371" spans="37:70" x14ac:dyDescent="0.25">
      <c r="AK371" s="81"/>
      <c r="AL371" s="81"/>
      <c r="AM371" s="81"/>
      <c r="AN371" s="81"/>
    </row>
    <row r="372" spans="37:70" x14ac:dyDescent="0.25">
      <c r="AK372" s="82" t="s">
        <v>144</v>
      </c>
      <c r="AL372" s="81"/>
      <c r="AM372" s="81"/>
      <c r="AN372" s="81"/>
      <c r="AO372" s="17">
        <f>AO231+AO232</f>
        <v>0</v>
      </c>
      <c r="AP372" s="17">
        <f t="shared" ref="AP372:BR372" si="106">AP231+AP232</f>
        <v>0</v>
      </c>
      <c r="AQ372" s="17">
        <f t="shared" si="106"/>
        <v>0</v>
      </c>
      <c r="AR372" s="17">
        <f t="shared" si="106"/>
        <v>0</v>
      </c>
      <c r="AS372" s="17">
        <f t="shared" si="106"/>
        <v>0</v>
      </c>
      <c r="AT372" s="17">
        <f t="shared" si="106"/>
        <v>0</v>
      </c>
      <c r="AU372" s="17">
        <f t="shared" si="106"/>
        <v>0</v>
      </c>
      <c r="AV372" s="17">
        <f t="shared" si="106"/>
        <v>0</v>
      </c>
      <c r="AW372" s="17">
        <f t="shared" si="106"/>
        <v>0</v>
      </c>
      <c r="AX372" s="17">
        <f t="shared" si="106"/>
        <v>0</v>
      </c>
      <c r="AY372" s="17">
        <f t="shared" si="106"/>
        <v>0</v>
      </c>
      <c r="AZ372" s="17">
        <f t="shared" si="106"/>
        <v>0</v>
      </c>
      <c r="BA372" s="17">
        <f t="shared" si="106"/>
        <v>0</v>
      </c>
      <c r="BB372" s="17">
        <f t="shared" si="106"/>
        <v>0</v>
      </c>
      <c r="BC372" s="17">
        <f t="shared" si="106"/>
        <v>0</v>
      </c>
      <c r="BD372" s="17">
        <f t="shared" si="106"/>
        <v>0</v>
      </c>
      <c r="BE372" s="17">
        <f t="shared" si="106"/>
        <v>0</v>
      </c>
      <c r="BF372" s="17">
        <f t="shared" si="106"/>
        <v>0</v>
      </c>
      <c r="BG372" s="17">
        <f t="shared" si="106"/>
        <v>0</v>
      </c>
      <c r="BH372" s="17">
        <f t="shared" si="106"/>
        <v>0</v>
      </c>
      <c r="BI372" s="17">
        <f t="shared" si="106"/>
        <v>0</v>
      </c>
      <c r="BJ372" s="17">
        <f t="shared" si="106"/>
        <v>0</v>
      </c>
      <c r="BK372" s="17">
        <f t="shared" si="106"/>
        <v>0</v>
      </c>
      <c r="BL372" s="17">
        <f t="shared" si="106"/>
        <v>0</v>
      </c>
      <c r="BM372" s="17">
        <f t="shared" si="106"/>
        <v>0</v>
      </c>
      <c r="BN372" s="17">
        <f t="shared" si="106"/>
        <v>0</v>
      </c>
      <c r="BO372" s="17">
        <f t="shared" si="106"/>
        <v>0</v>
      </c>
      <c r="BP372" s="17">
        <f t="shared" si="106"/>
        <v>0</v>
      </c>
      <c r="BQ372" s="17">
        <f t="shared" si="106"/>
        <v>0</v>
      </c>
      <c r="BR372" s="17">
        <f t="shared" si="106"/>
        <v>0</v>
      </c>
    </row>
    <row r="373" spans="37:70" x14ac:dyDescent="0.25">
      <c r="AK373" s="81"/>
      <c r="AL373" s="81"/>
      <c r="AM373" s="81"/>
      <c r="AN373" s="81"/>
    </row>
    <row r="374" spans="37:70" x14ac:dyDescent="0.25">
      <c r="AK374" s="82" t="s">
        <v>109</v>
      </c>
      <c r="AL374" s="81"/>
      <c r="AM374" s="81"/>
      <c r="AN374" s="81"/>
      <c r="AO374" s="17">
        <f>AO212+AO213</f>
        <v>0</v>
      </c>
      <c r="AP374" s="17">
        <f t="shared" ref="AP374:BR374" si="107">AP212+AP213</f>
        <v>0</v>
      </c>
      <c r="AQ374" s="17">
        <f t="shared" si="107"/>
        <v>0</v>
      </c>
      <c r="AR374" s="17">
        <f t="shared" si="107"/>
        <v>0</v>
      </c>
      <c r="AS374" s="17">
        <f t="shared" si="107"/>
        <v>0</v>
      </c>
      <c r="AT374" s="17">
        <f t="shared" si="107"/>
        <v>0</v>
      </c>
      <c r="AU374" s="17">
        <f t="shared" si="107"/>
        <v>0</v>
      </c>
      <c r="AV374" s="17">
        <f t="shared" si="107"/>
        <v>0</v>
      </c>
      <c r="AW374" s="17">
        <f t="shared" si="107"/>
        <v>0</v>
      </c>
      <c r="AX374" s="17">
        <f t="shared" si="107"/>
        <v>0</v>
      </c>
      <c r="AY374" s="17">
        <f t="shared" si="107"/>
        <v>0</v>
      </c>
      <c r="AZ374" s="17">
        <f t="shared" si="107"/>
        <v>0</v>
      </c>
      <c r="BA374" s="17">
        <f t="shared" si="107"/>
        <v>0</v>
      </c>
      <c r="BB374" s="17">
        <f t="shared" si="107"/>
        <v>0</v>
      </c>
      <c r="BC374" s="17">
        <f t="shared" si="107"/>
        <v>0</v>
      </c>
      <c r="BD374" s="17">
        <f t="shared" si="107"/>
        <v>0</v>
      </c>
      <c r="BE374" s="17">
        <f t="shared" si="107"/>
        <v>0</v>
      </c>
      <c r="BF374" s="17">
        <f t="shared" si="107"/>
        <v>0</v>
      </c>
      <c r="BG374" s="17">
        <f t="shared" si="107"/>
        <v>0</v>
      </c>
      <c r="BH374" s="17">
        <f t="shared" si="107"/>
        <v>0</v>
      </c>
      <c r="BI374" s="17">
        <f t="shared" si="107"/>
        <v>0</v>
      </c>
      <c r="BJ374" s="17">
        <f t="shared" si="107"/>
        <v>0</v>
      </c>
      <c r="BK374" s="17">
        <f t="shared" si="107"/>
        <v>0</v>
      </c>
      <c r="BL374" s="17">
        <f t="shared" si="107"/>
        <v>0</v>
      </c>
      <c r="BM374" s="17">
        <f t="shared" si="107"/>
        <v>0</v>
      </c>
      <c r="BN374" s="17">
        <f t="shared" si="107"/>
        <v>0</v>
      </c>
      <c r="BO374" s="17">
        <f t="shared" si="107"/>
        <v>0</v>
      </c>
      <c r="BP374" s="17">
        <f t="shared" si="107"/>
        <v>0</v>
      </c>
      <c r="BQ374" s="17">
        <f t="shared" si="107"/>
        <v>0</v>
      </c>
      <c r="BR374" s="17">
        <f t="shared" si="107"/>
        <v>0</v>
      </c>
    </row>
    <row r="375" spans="37:70" x14ac:dyDescent="0.25">
      <c r="AK375" s="81"/>
      <c r="AL375" s="81"/>
      <c r="AM375" s="81"/>
      <c r="AN375" s="81"/>
    </row>
    <row r="376" spans="37:70" x14ac:dyDescent="0.25">
      <c r="AK376" s="82" t="s">
        <v>112</v>
      </c>
      <c r="AL376" s="81"/>
      <c r="AM376" s="81"/>
      <c r="AN376" s="81"/>
      <c r="AO376" s="17">
        <f>AO197+AO198+AO199+AO200+AO201+AO202+AO203+AO204+AO205+AO206+AO207+AO208+AO209+AO210+AO214+AO215+AO216+AO217+AO238+AO287</f>
        <v>0</v>
      </c>
      <c r="AP376" s="17">
        <f t="shared" ref="AP376:BR376" si="108">AP197+AP198+AP199+AP200+AP201+AP202+AP203+AP204+AP205+AP206+AP207+AP208+AP209+AP210+AP214+AP215+AP216+AP217+AP238+AP287</f>
        <v>0</v>
      </c>
      <c r="AQ376" s="17">
        <f t="shared" si="108"/>
        <v>0</v>
      </c>
      <c r="AR376" s="17">
        <f t="shared" si="108"/>
        <v>0</v>
      </c>
      <c r="AS376" s="17">
        <f t="shared" si="108"/>
        <v>0</v>
      </c>
      <c r="AT376" s="17">
        <f t="shared" si="108"/>
        <v>0</v>
      </c>
      <c r="AU376" s="17">
        <f t="shared" si="108"/>
        <v>0</v>
      </c>
      <c r="AV376" s="17">
        <f t="shared" si="108"/>
        <v>0</v>
      </c>
      <c r="AW376" s="17">
        <f t="shared" si="108"/>
        <v>0</v>
      </c>
      <c r="AX376" s="17">
        <f t="shared" si="108"/>
        <v>0</v>
      </c>
      <c r="AY376" s="17">
        <f t="shared" si="108"/>
        <v>0</v>
      </c>
      <c r="AZ376" s="17">
        <f t="shared" si="108"/>
        <v>0</v>
      </c>
      <c r="BA376" s="17">
        <f t="shared" si="108"/>
        <v>0</v>
      </c>
      <c r="BB376" s="17">
        <f t="shared" si="108"/>
        <v>0</v>
      </c>
      <c r="BC376" s="17">
        <f t="shared" si="108"/>
        <v>0</v>
      </c>
      <c r="BD376" s="17">
        <f t="shared" si="108"/>
        <v>0</v>
      </c>
      <c r="BE376" s="17">
        <f t="shared" si="108"/>
        <v>0</v>
      </c>
      <c r="BF376" s="17">
        <f t="shared" si="108"/>
        <v>0</v>
      </c>
      <c r="BG376" s="17">
        <f t="shared" si="108"/>
        <v>0</v>
      </c>
      <c r="BH376" s="17">
        <f t="shared" si="108"/>
        <v>0</v>
      </c>
      <c r="BI376" s="17">
        <f t="shared" si="108"/>
        <v>0</v>
      </c>
      <c r="BJ376" s="17">
        <f t="shared" si="108"/>
        <v>0</v>
      </c>
      <c r="BK376" s="17">
        <f t="shared" si="108"/>
        <v>0</v>
      </c>
      <c r="BL376" s="17">
        <f t="shared" si="108"/>
        <v>0</v>
      </c>
      <c r="BM376" s="17">
        <f t="shared" si="108"/>
        <v>0</v>
      </c>
      <c r="BN376" s="17">
        <f t="shared" si="108"/>
        <v>0</v>
      </c>
      <c r="BO376" s="17">
        <f t="shared" si="108"/>
        <v>0</v>
      </c>
      <c r="BP376" s="17">
        <f t="shared" si="108"/>
        <v>0</v>
      </c>
      <c r="BQ376" s="17">
        <f t="shared" si="108"/>
        <v>0</v>
      </c>
      <c r="BR376" s="17">
        <f t="shared" si="108"/>
        <v>0</v>
      </c>
    </row>
    <row r="377" spans="37:70" x14ac:dyDescent="0.25">
      <c r="AK377" s="81"/>
      <c r="AL377" s="81"/>
      <c r="AM377" s="81"/>
      <c r="AN377" s="81"/>
    </row>
    <row r="378" spans="37:70" x14ac:dyDescent="0.25">
      <c r="AK378" s="82" t="s">
        <v>106</v>
      </c>
      <c r="AL378" s="81"/>
      <c r="AM378" s="81"/>
      <c r="AN378" s="81"/>
      <c r="AO378" s="17">
        <f>AO222+AO221+AO220+AO219+AO218</f>
        <v>0</v>
      </c>
      <c r="AP378" s="17">
        <f t="shared" ref="AP378:BR378" si="109">AP222+AP221+AP220+AP219+AP218</f>
        <v>0</v>
      </c>
      <c r="AQ378" s="17">
        <f t="shared" si="109"/>
        <v>0</v>
      </c>
      <c r="AR378" s="17">
        <f t="shared" si="109"/>
        <v>0</v>
      </c>
      <c r="AS378" s="17">
        <f t="shared" si="109"/>
        <v>0</v>
      </c>
      <c r="AT378" s="17">
        <f t="shared" si="109"/>
        <v>0</v>
      </c>
      <c r="AU378" s="17">
        <f t="shared" si="109"/>
        <v>0</v>
      </c>
      <c r="AV378" s="17">
        <f t="shared" si="109"/>
        <v>0</v>
      </c>
      <c r="AW378" s="17">
        <f t="shared" si="109"/>
        <v>0</v>
      </c>
      <c r="AX378" s="17">
        <f t="shared" si="109"/>
        <v>0</v>
      </c>
      <c r="AY378" s="17">
        <f t="shared" si="109"/>
        <v>0</v>
      </c>
      <c r="AZ378" s="17">
        <f t="shared" si="109"/>
        <v>0</v>
      </c>
      <c r="BA378" s="17">
        <f t="shared" si="109"/>
        <v>0</v>
      </c>
      <c r="BB378" s="17">
        <f t="shared" si="109"/>
        <v>0</v>
      </c>
      <c r="BC378" s="17">
        <f t="shared" si="109"/>
        <v>0</v>
      </c>
      <c r="BD378" s="17">
        <f t="shared" si="109"/>
        <v>0</v>
      </c>
      <c r="BE378" s="17">
        <f t="shared" si="109"/>
        <v>0</v>
      </c>
      <c r="BF378" s="17">
        <f t="shared" si="109"/>
        <v>0</v>
      </c>
      <c r="BG378" s="17">
        <f t="shared" si="109"/>
        <v>0</v>
      </c>
      <c r="BH378" s="17">
        <f t="shared" si="109"/>
        <v>0</v>
      </c>
      <c r="BI378" s="17">
        <f t="shared" si="109"/>
        <v>0</v>
      </c>
      <c r="BJ378" s="17">
        <f t="shared" si="109"/>
        <v>0</v>
      </c>
      <c r="BK378" s="17">
        <f t="shared" si="109"/>
        <v>0</v>
      </c>
      <c r="BL378" s="17">
        <f t="shared" si="109"/>
        <v>0</v>
      </c>
      <c r="BM378" s="17">
        <f t="shared" si="109"/>
        <v>0</v>
      </c>
      <c r="BN378" s="17">
        <f t="shared" si="109"/>
        <v>0</v>
      </c>
      <c r="BO378" s="17">
        <f t="shared" si="109"/>
        <v>0</v>
      </c>
      <c r="BP378" s="17">
        <f t="shared" si="109"/>
        <v>0</v>
      </c>
      <c r="BQ378" s="17">
        <f t="shared" si="109"/>
        <v>0</v>
      </c>
      <c r="BR378" s="17">
        <f t="shared" si="109"/>
        <v>0</v>
      </c>
    </row>
    <row r="379" spans="37:70" x14ac:dyDescent="0.25">
      <c r="AK379" s="81"/>
      <c r="AL379" s="81"/>
      <c r="AM379" s="81"/>
      <c r="AN379" s="81"/>
    </row>
    <row r="380" spans="37:70" x14ac:dyDescent="0.25">
      <c r="AK380" s="82" t="s">
        <v>81</v>
      </c>
      <c r="AL380" s="81"/>
      <c r="AM380" s="81"/>
      <c r="AN380" s="81"/>
      <c r="AO380" s="17">
        <f>AO288</f>
        <v>0</v>
      </c>
      <c r="AP380" s="17">
        <f t="shared" ref="AP380:BR380" si="110">AP288</f>
        <v>0</v>
      </c>
      <c r="AQ380" s="17">
        <f t="shared" si="110"/>
        <v>0</v>
      </c>
      <c r="AR380" s="17">
        <f t="shared" si="110"/>
        <v>0</v>
      </c>
      <c r="AS380" s="17">
        <f t="shared" si="110"/>
        <v>0</v>
      </c>
      <c r="AT380" s="17">
        <f t="shared" si="110"/>
        <v>0</v>
      </c>
      <c r="AU380" s="17">
        <f t="shared" si="110"/>
        <v>0</v>
      </c>
      <c r="AV380" s="17">
        <f t="shared" si="110"/>
        <v>0</v>
      </c>
      <c r="AW380" s="17">
        <f t="shared" si="110"/>
        <v>0</v>
      </c>
      <c r="AX380" s="17">
        <f t="shared" si="110"/>
        <v>0</v>
      </c>
      <c r="AY380" s="17">
        <f t="shared" si="110"/>
        <v>0</v>
      </c>
      <c r="AZ380" s="17">
        <f t="shared" si="110"/>
        <v>0</v>
      </c>
      <c r="BA380" s="17">
        <f t="shared" si="110"/>
        <v>0</v>
      </c>
      <c r="BB380" s="17">
        <f t="shared" si="110"/>
        <v>0</v>
      </c>
      <c r="BC380" s="17">
        <f t="shared" si="110"/>
        <v>0</v>
      </c>
      <c r="BD380" s="17">
        <f t="shared" si="110"/>
        <v>0</v>
      </c>
      <c r="BE380" s="17">
        <f t="shared" si="110"/>
        <v>0</v>
      </c>
      <c r="BF380" s="17">
        <f t="shared" si="110"/>
        <v>0</v>
      </c>
      <c r="BG380" s="17">
        <f t="shared" si="110"/>
        <v>0</v>
      </c>
      <c r="BH380" s="17">
        <f t="shared" si="110"/>
        <v>0</v>
      </c>
      <c r="BI380" s="17">
        <f t="shared" si="110"/>
        <v>0</v>
      </c>
      <c r="BJ380" s="17">
        <f t="shared" si="110"/>
        <v>0</v>
      </c>
      <c r="BK380" s="17">
        <f t="shared" si="110"/>
        <v>0</v>
      </c>
      <c r="BL380" s="17">
        <f t="shared" si="110"/>
        <v>0</v>
      </c>
      <c r="BM380" s="17">
        <f t="shared" si="110"/>
        <v>0</v>
      </c>
      <c r="BN380" s="17">
        <f t="shared" si="110"/>
        <v>0</v>
      </c>
      <c r="BO380" s="17">
        <f t="shared" si="110"/>
        <v>0</v>
      </c>
      <c r="BP380" s="17">
        <f t="shared" si="110"/>
        <v>0</v>
      </c>
      <c r="BQ380" s="17">
        <f t="shared" si="110"/>
        <v>0</v>
      </c>
      <c r="BR380" s="17">
        <f t="shared" si="110"/>
        <v>0</v>
      </c>
    </row>
    <row r="381" spans="37:70" x14ac:dyDescent="0.25">
      <c r="AK381" s="81"/>
      <c r="AL381" s="81"/>
      <c r="AM381" s="81"/>
      <c r="AN381" s="81"/>
    </row>
    <row r="382" spans="37:70" x14ac:dyDescent="0.25">
      <c r="AK382" s="82" t="s">
        <v>85</v>
      </c>
      <c r="AL382" s="81"/>
      <c r="AM382" s="81"/>
      <c r="AN382" s="81"/>
      <c r="AO382" s="17">
        <f>AO180+AO181+AO182+AO183+AO184+AO185+AO186+AO187+AO188+AO189+AO236+AO237+AO243+AO283</f>
        <v>0</v>
      </c>
      <c r="AP382" s="17">
        <f t="shared" ref="AP382:BR382" si="111">AP180+AP181+AP182+AP183+AP184+AP185+AP186+AP187+AP188+AP189+AP236+AP237+AP243+AP283</f>
        <v>0</v>
      </c>
      <c r="AQ382" s="17">
        <f t="shared" si="111"/>
        <v>0</v>
      </c>
      <c r="AR382" s="17">
        <f t="shared" si="111"/>
        <v>0</v>
      </c>
      <c r="AS382" s="17">
        <f t="shared" si="111"/>
        <v>0</v>
      </c>
      <c r="AT382" s="17">
        <f t="shared" si="111"/>
        <v>0</v>
      </c>
      <c r="AU382" s="17">
        <f t="shared" si="111"/>
        <v>0</v>
      </c>
      <c r="AV382" s="17">
        <f t="shared" si="111"/>
        <v>0</v>
      </c>
      <c r="AW382" s="17">
        <f t="shared" si="111"/>
        <v>0</v>
      </c>
      <c r="AX382" s="17">
        <f t="shared" si="111"/>
        <v>0</v>
      </c>
      <c r="AY382" s="17">
        <f t="shared" si="111"/>
        <v>0</v>
      </c>
      <c r="AZ382" s="17">
        <f t="shared" si="111"/>
        <v>0</v>
      </c>
      <c r="BA382" s="17">
        <f t="shared" si="111"/>
        <v>0</v>
      </c>
      <c r="BB382" s="17">
        <f t="shared" si="111"/>
        <v>0</v>
      </c>
      <c r="BC382" s="17">
        <f t="shared" si="111"/>
        <v>0</v>
      </c>
      <c r="BD382" s="17">
        <f t="shared" si="111"/>
        <v>0</v>
      </c>
      <c r="BE382" s="17">
        <f t="shared" si="111"/>
        <v>0</v>
      </c>
      <c r="BF382" s="17">
        <f t="shared" si="111"/>
        <v>0</v>
      </c>
      <c r="BG382" s="17">
        <f t="shared" si="111"/>
        <v>0</v>
      </c>
      <c r="BH382" s="17">
        <f t="shared" si="111"/>
        <v>0</v>
      </c>
      <c r="BI382" s="17">
        <f t="shared" si="111"/>
        <v>0</v>
      </c>
      <c r="BJ382" s="17">
        <f t="shared" si="111"/>
        <v>0</v>
      </c>
      <c r="BK382" s="17">
        <f t="shared" si="111"/>
        <v>0</v>
      </c>
      <c r="BL382" s="17">
        <f t="shared" si="111"/>
        <v>0</v>
      </c>
      <c r="BM382" s="17">
        <f t="shared" si="111"/>
        <v>0</v>
      </c>
      <c r="BN382" s="17">
        <f t="shared" si="111"/>
        <v>0</v>
      </c>
      <c r="BO382" s="17">
        <f t="shared" si="111"/>
        <v>0</v>
      </c>
      <c r="BP382" s="17">
        <f t="shared" si="111"/>
        <v>0</v>
      </c>
      <c r="BQ382" s="17">
        <f t="shared" si="111"/>
        <v>0</v>
      </c>
      <c r="BR382" s="17">
        <f t="shared" si="111"/>
        <v>0</v>
      </c>
    </row>
    <row r="383" spans="37:70" x14ac:dyDescent="0.25">
      <c r="AK383" s="81"/>
      <c r="AL383" s="81"/>
      <c r="AM383" s="81"/>
      <c r="AN383" s="81"/>
    </row>
    <row r="384" spans="37:70" x14ac:dyDescent="0.25">
      <c r="AK384" s="82" t="s">
        <v>39</v>
      </c>
      <c r="AL384" s="81"/>
      <c r="AM384" s="81"/>
      <c r="AN384" s="81"/>
      <c r="AO384" s="17">
        <f>AO266</f>
        <v>0</v>
      </c>
      <c r="AP384" s="17">
        <f t="shared" ref="AP384:BR384" si="112">AP266</f>
        <v>0</v>
      </c>
      <c r="AQ384" s="17">
        <f t="shared" si="112"/>
        <v>0</v>
      </c>
      <c r="AR384" s="17">
        <f t="shared" si="112"/>
        <v>0</v>
      </c>
      <c r="AS384" s="17">
        <f t="shared" si="112"/>
        <v>0</v>
      </c>
      <c r="AT384" s="17">
        <f t="shared" si="112"/>
        <v>0</v>
      </c>
      <c r="AU384" s="17">
        <f t="shared" si="112"/>
        <v>0</v>
      </c>
      <c r="AV384" s="17">
        <f t="shared" si="112"/>
        <v>0</v>
      </c>
      <c r="AW384" s="17">
        <f t="shared" si="112"/>
        <v>0</v>
      </c>
      <c r="AX384" s="17">
        <f t="shared" si="112"/>
        <v>0</v>
      </c>
      <c r="AY384" s="17">
        <f t="shared" si="112"/>
        <v>0</v>
      </c>
      <c r="AZ384" s="17">
        <f t="shared" si="112"/>
        <v>0</v>
      </c>
      <c r="BA384" s="17">
        <f t="shared" si="112"/>
        <v>0</v>
      </c>
      <c r="BB384" s="17">
        <f t="shared" si="112"/>
        <v>0</v>
      </c>
      <c r="BC384" s="17">
        <f t="shared" si="112"/>
        <v>0</v>
      </c>
      <c r="BD384" s="17">
        <f t="shared" si="112"/>
        <v>0</v>
      </c>
      <c r="BE384" s="17">
        <f t="shared" si="112"/>
        <v>0</v>
      </c>
      <c r="BF384" s="17">
        <f t="shared" si="112"/>
        <v>0</v>
      </c>
      <c r="BG384" s="17">
        <f t="shared" si="112"/>
        <v>0</v>
      </c>
      <c r="BH384" s="17">
        <f t="shared" si="112"/>
        <v>0</v>
      </c>
      <c r="BI384" s="17">
        <f t="shared" si="112"/>
        <v>0</v>
      </c>
      <c r="BJ384" s="17">
        <f t="shared" si="112"/>
        <v>0</v>
      </c>
      <c r="BK384" s="17">
        <f t="shared" si="112"/>
        <v>0</v>
      </c>
      <c r="BL384" s="17">
        <f t="shared" si="112"/>
        <v>0</v>
      </c>
      <c r="BM384" s="17">
        <f t="shared" si="112"/>
        <v>0</v>
      </c>
      <c r="BN384" s="17">
        <f t="shared" si="112"/>
        <v>0</v>
      </c>
      <c r="BO384" s="17">
        <f t="shared" si="112"/>
        <v>0</v>
      </c>
      <c r="BP384" s="17">
        <f t="shared" si="112"/>
        <v>0</v>
      </c>
      <c r="BQ384" s="17">
        <f t="shared" si="112"/>
        <v>0</v>
      </c>
      <c r="BR384" s="17">
        <f t="shared" si="112"/>
        <v>0</v>
      </c>
    </row>
    <row r="385" spans="37:70" x14ac:dyDescent="0.25">
      <c r="AK385" s="81"/>
      <c r="AL385" s="81"/>
      <c r="AM385" s="81"/>
      <c r="AN385" s="81"/>
    </row>
    <row r="386" spans="37:70" x14ac:dyDescent="0.25">
      <c r="AK386" s="82" t="s">
        <v>40</v>
      </c>
      <c r="AL386" s="81"/>
      <c r="AM386" s="81"/>
      <c r="AN386" s="81"/>
      <c r="AO386" s="17">
        <f>AO267</f>
        <v>0</v>
      </c>
      <c r="AP386" s="17">
        <f t="shared" ref="AP386:BR386" si="113">AP267</f>
        <v>0</v>
      </c>
      <c r="AQ386" s="17">
        <f t="shared" si="113"/>
        <v>0</v>
      </c>
      <c r="AR386" s="17">
        <f t="shared" si="113"/>
        <v>0</v>
      </c>
      <c r="AS386" s="17">
        <f t="shared" si="113"/>
        <v>0</v>
      </c>
      <c r="AT386" s="17">
        <f t="shared" si="113"/>
        <v>0</v>
      </c>
      <c r="AU386" s="17">
        <f t="shared" si="113"/>
        <v>0</v>
      </c>
      <c r="AV386" s="17">
        <f t="shared" si="113"/>
        <v>0</v>
      </c>
      <c r="AW386" s="17">
        <f t="shared" si="113"/>
        <v>0</v>
      </c>
      <c r="AX386" s="17">
        <f t="shared" si="113"/>
        <v>0</v>
      </c>
      <c r="AY386" s="17">
        <f t="shared" si="113"/>
        <v>0</v>
      </c>
      <c r="AZ386" s="17">
        <f t="shared" si="113"/>
        <v>0</v>
      </c>
      <c r="BA386" s="17">
        <f t="shared" si="113"/>
        <v>0</v>
      </c>
      <c r="BB386" s="17">
        <f t="shared" si="113"/>
        <v>0</v>
      </c>
      <c r="BC386" s="17">
        <f t="shared" si="113"/>
        <v>0</v>
      </c>
      <c r="BD386" s="17">
        <f t="shared" si="113"/>
        <v>0</v>
      </c>
      <c r="BE386" s="17">
        <f t="shared" si="113"/>
        <v>0</v>
      </c>
      <c r="BF386" s="17">
        <f t="shared" si="113"/>
        <v>0</v>
      </c>
      <c r="BG386" s="17">
        <f t="shared" si="113"/>
        <v>0</v>
      </c>
      <c r="BH386" s="17">
        <f t="shared" si="113"/>
        <v>0</v>
      </c>
      <c r="BI386" s="17">
        <f t="shared" si="113"/>
        <v>0</v>
      </c>
      <c r="BJ386" s="17">
        <f t="shared" si="113"/>
        <v>0</v>
      </c>
      <c r="BK386" s="17">
        <f t="shared" si="113"/>
        <v>0</v>
      </c>
      <c r="BL386" s="17">
        <f t="shared" si="113"/>
        <v>0</v>
      </c>
      <c r="BM386" s="17">
        <f t="shared" si="113"/>
        <v>0</v>
      </c>
      <c r="BN386" s="17">
        <f t="shared" si="113"/>
        <v>0</v>
      </c>
      <c r="BO386" s="17">
        <f t="shared" si="113"/>
        <v>0</v>
      </c>
      <c r="BP386" s="17">
        <f t="shared" si="113"/>
        <v>0</v>
      </c>
      <c r="BQ386" s="17">
        <f t="shared" si="113"/>
        <v>0</v>
      </c>
      <c r="BR386" s="17">
        <f t="shared" si="113"/>
        <v>0</v>
      </c>
    </row>
    <row r="387" spans="37:70" x14ac:dyDescent="0.25">
      <c r="AK387" s="81"/>
      <c r="AL387" s="81"/>
      <c r="AM387" s="81"/>
      <c r="AN387" s="81"/>
    </row>
    <row r="388" spans="37:70" x14ac:dyDescent="0.25">
      <c r="AK388" s="82" t="s">
        <v>86</v>
      </c>
      <c r="AL388" s="81"/>
      <c r="AM388" s="81"/>
      <c r="AN388" s="81"/>
      <c r="AO388" s="17">
        <f>AO190</f>
        <v>0</v>
      </c>
      <c r="AP388" s="17">
        <f t="shared" ref="AP388:BR388" si="114">AP190</f>
        <v>0</v>
      </c>
      <c r="AQ388" s="17">
        <f t="shared" si="114"/>
        <v>0</v>
      </c>
      <c r="AR388" s="17">
        <f t="shared" si="114"/>
        <v>0</v>
      </c>
      <c r="AS388" s="17">
        <f t="shared" si="114"/>
        <v>0</v>
      </c>
      <c r="AT388" s="17">
        <f t="shared" si="114"/>
        <v>0</v>
      </c>
      <c r="AU388" s="17">
        <f t="shared" si="114"/>
        <v>0</v>
      </c>
      <c r="AV388" s="17">
        <f t="shared" si="114"/>
        <v>0</v>
      </c>
      <c r="AW388" s="17">
        <f t="shared" si="114"/>
        <v>0</v>
      </c>
      <c r="AX388" s="17">
        <f t="shared" si="114"/>
        <v>0</v>
      </c>
      <c r="AY388" s="17">
        <f t="shared" si="114"/>
        <v>0</v>
      </c>
      <c r="AZ388" s="17">
        <f t="shared" si="114"/>
        <v>0</v>
      </c>
      <c r="BA388" s="17">
        <f t="shared" si="114"/>
        <v>0</v>
      </c>
      <c r="BB388" s="17">
        <f t="shared" si="114"/>
        <v>0</v>
      </c>
      <c r="BC388" s="17">
        <f t="shared" si="114"/>
        <v>0</v>
      </c>
      <c r="BD388" s="17">
        <f t="shared" si="114"/>
        <v>0</v>
      </c>
      <c r="BE388" s="17">
        <f t="shared" si="114"/>
        <v>0</v>
      </c>
      <c r="BF388" s="17">
        <f t="shared" si="114"/>
        <v>0</v>
      </c>
      <c r="BG388" s="17">
        <f t="shared" si="114"/>
        <v>0</v>
      </c>
      <c r="BH388" s="17">
        <f t="shared" si="114"/>
        <v>0</v>
      </c>
      <c r="BI388" s="17">
        <f t="shared" si="114"/>
        <v>0</v>
      </c>
      <c r="BJ388" s="17">
        <f t="shared" si="114"/>
        <v>0</v>
      </c>
      <c r="BK388" s="17">
        <f t="shared" si="114"/>
        <v>0</v>
      </c>
      <c r="BL388" s="17">
        <f t="shared" si="114"/>
        <v>0</v>
      </c>
      <c r="BM388" s="17">
        <f t="shared" si="114"/>
        <v>0</v>
      </c>
      <c r="BN388" s="17">
        <f t="shared" si="114"/>
        <v>0</v>
      </c>
      <c r="BO388" s="17">
        <f t="shared" si="114"/>
        <v>0</v>
      </c>
      <c r="BP388" s="17">
        <f t="shared" si="114"/>
        <v>0</v>
      </c>
      <c r="BQ388" s="17">
        <f t="shared" si="114"/>
        <v>0</v>
      </c>
      <c r="BR388" s="17">
        <f t="shared" si="114"/>
        <v>0</v>
      </c>
    </row>
    <row r="389" spans="37:70" x14ac:dyDescent="0.25">
      <c r="AK389" s="81"/>
      <c r="AL389" s="81"/>
      <c r="AM389" s="81"/>
      <c r="AN389" s="81"/>
    </row>
    <row r="390" spans="37:70" x14ac:dyDescent="0.25">
      <c r="AK390" s="82" t="s">
        <v>98</v>
      </c>
      <c r="AL390" s="81"/>
      <c r="AM390" s="81"/>
      <c r="AN390" s="81"/>
      <c r="AO390" s="17">
        <f>AO261</f>
        <v>0</v>
      </c>
      <c r="AP390" s="17">
        <f t="shared" ref="AP390:BR390" si="115">AP261</f>
        <v>0</v>
      </c>
      <c r="AQ390" s="17">
        <f t="shared" si="115"/>
        <v>0</v>
      </c>
      <c r="AR390" s="17">
        <f t="shared" si="115"/>
        <v>0</v>
      </c>
      <c r="AS390" s="17">
        <f t="shared" si="115"/>
        <v>0</v>
      </c>
      <c r="AT390" s="17">
        <f t="shared" si="115"/>
        <v>0</v>
      </c>
      <c r="AU390" s="17">
        <f t="shared" si="115"/>
        <v>0</v>
      </c>
      <c r="AV390" s="17">
        <f t="shared" si="115"/>
        <v>0</v>
      </c>
      <c r="AW390" s="17">
        <f t="shared" si="115"/>
        <v>0</v>
      </c>
      <c r="AX390" s="17">
        <f t="shared" si="115"/>
        <v>0</v>
      </c>
      <c r="AY390" s="17">
        <f t="shared" si="115"/>
        <v>0</v>
      </c>
      <c r="AZ390" s="17">
        <f t="shared" si="115"/>
        <v>0</v>
      </c>
      <c r="BA390" s="17">
        <f t="shared" si="115"/>
        <v>0</v>
      </c>
      <c r="BB390" s="17">
        <f t="shared" si="115"/>
        <v>0</v>
      </c>
      <c r="BC390" s="17">
        <f t="shared" si="115"/>
        <v>0</v>
      </c>
      <c r="BD390" s="17">
        <f t="shared" si="115"/>
        <v>0</v>
      </c>
      <c r="BE390" s="17">
        <f t="shared" si="115"/>
        <v>0</v>
      </c>
      <c r="BF390" s="17">
        <f t="shared" si="115"/>
        <v>0</v>
      </c>
      <c r="BG390" s="17">
        <f t="shared" si="115"/>
        <v>0</v>
      </c>
      <c r="BH390" s="17">
        <f t="shared" si="115"/>
        <v>0</v>
      </c>
      <c r="BI390" s="17">
        <f t="shared" si="115"/>
        <v>0</v>
      </c>
      <c r="BJ390" s="17">
        <f t="shared" si="115"/>
        <v>0</v>
      </c>
      <c r="BK390" s="17">
        <f t="shared" si="115"/>
        <v>0</v>
      </c>
      <c r="BL390" s="17">
        <f t="shared" si="115"/>
        <v>0</v>
      </c>
      <c r="BM390" s="17">
        <f t="shared" si="115"/>
        <v>0</v>
      </c>
      <c r="BN390" s="17">
        <f t="shared" si="115"/>
        <v>0</v>
      </c>
      <c r="BO390" s="17">
        <f t="shared" si="115"/>
        <v>0</v>
      </c>
      <c r="BP390" s="17">
        <f t="shared" si="115"/>
        <v>0</v>
      </c>
      <c r="BQ390" s="17">
        <f t="shared" si="115"/>
        <v>0</v>
      </c>
      <c r="BR390" s="17">
        <f t="shared" si="115"/>
        <v>0</v>
      </c>
    </row>
    <row r="391" spans="37:70" x14ac:dyDescent="0.25">
      <c r="AK391" s="81"/>
      <c r="AL391" s="81"/>
      <c r="AM391" s="81"/>
      <c r="AN391" s="81"/>
    </row>
    <row r="392" spans="37:70" x14ac:dyDescent="0.25">
      <c r="AK392" s="81"/>
      <c r="AL392" s="81"/>
      <c r="AM392" s="81"/>
      <c r="AN392" s="81"/>
    </row>
    <row r="393" spans="37:70" x14ac:dyDescent="0.25">
      <c r="AK393" s="81"/>
      <c r="AL393" s="81"/>
      <c r="AM393" s="81"/>
      <c r="AN393" s="81"/>
    </row>
    <row r="394" spans="37:70" x14ac:dyDescent="0.25">
      <c r="AK394" s="83"/>
      <c r="AL394" s="83"/>
      <c r="AM394" s="83"/>
      <c r="AN394" s="83"/>
      <c r="AO394" s="84"/>
    </row>
    <row r="395" spans="37:70" x14ac:dyDescent="0.25">
      <c r="AK395" s="85"/>
      <c r="AL395" s="85"/>
      <c r="AM395" s="85"/>
      <c r="AN395" s="85"/>
      <c r="AO395" s="84"/>
    </row>
    <row r="396" spans="37:70" x14ac:dyDescent="0.25">
      <c r="AK396" s="85"/>
      <c r="AL396" s="85"/>
      <c r="AM396" s="85"/>
      <c r="AN396" s="85"/>
      <c r="AO396" s="84"/>
    </row>
    <row r="397" spans="37:70" x14ac:dyDescent="0.25">
      <c r="AK397" s="85"/>
      <c r="AL397" s="85"/>
      <c r="AM397" s="85"/>
      <c r="AN397" s="85"/>
      <c r="AO397" s="84"/>
    </row>
    <row r="398" spans="37:70" x14ac:dyDescent="0.25">
      <c r="AK398" s="85"/>
      <c r="AL398" s="85"/>
      <c r="AM398" s="85"/>
      <c r="AN398" s="85"/>
      <c r="AO398" s="84"/>
    </row>
    <row r="399" spans="37:70" x14ac:dyDescent="0.25">
      <c r="AK399" s="85"/>
      <c r="AL399" s="85"/>
      <c r="AM399" s="85"/>
      <c r="AN399" s="85"/>
      <c r="AO399" s="84"/>
    </row>
    <row r="400" spans="37:70" x14ac:dyDescent="0.25">
      <c r="AK400" s="85"/>
      <c r="AL400" s="85"/>
      <c r="AM400" s="85"/>
      <c r="AN400" s="85"/>
      <c r="AO400" s="84"/>
    </row>
    <row r="401" spans="37:41" x14ac:dyDescent="0.25">
      <c r="AK401" s="85"/>
      <c r="AL401" s="85"/>
      <c r="AM401" s="85"/>
      <c r="AN401" s="85"/>
      <c r="AO401" s="84"/>
    </row>
    <row r="402" spans="37:41" x14ac:dyDescent="0.25">
      <c r="AK402" s="85"/>
      <c r="AL402" s="85"/>
      <c r="AM402" s="85"/>
      <c r="AN402" s="85"/>
      <c r="AO402" s="84"/>
    </row>
    <row r="403" spans="37:41" x14ac:dyDescent="0.25">
      <c r="AK403" s="85"/>
      <c r="AL403" s="85"/>
      <c r="AM403" s="85"/>
      <c r="AN403" s="85"/>
      <c r="AO403" s="84"/>
    </row>
    <row r="404" spans="37:41" x14ac:dyDescent="0.25">
      <c r="AK404" s="85"/>
      <c r="AL404" s="85"/>
      <c r="AM404" s="85"/>
      <c r="AN404" s="85"/>
      <c r="AO404" s="84"/>
    </row>
    <row r="405" spans="37:41" x14ac:dyDescent="0.25">
      <c r="AK405" s="85"/>
      <c r="AL405" s="85"/>
      <c r="AM405" s="85"/>
      <c r="AN405" s="85"/>
      <c r="AO405" s="84"/>
    </row>
    <row r="406" spans="37:41" x14ac:dyDescent="0.25">
      <c r="AK406" s="85"/>
      <c r="AL406" s="85"/>
      <c r="AM406" s="85"/>
      <c r="AN406" s="85"/>
      <c r="AO406" s="84"/>
    </row>
    <row r="407" spans="37:41" x14ac:dyDescent="0.25">
      <c r="AK407" s="85"/>
      <c r="AL407" s="85"/>
      <c r="AM407" s="85"/>
      <c r="AN407" s="85"/>
      <c r="AO407" s="84"/>
    </row>
    <row r="408" spans="37:41" x14ac:dyDescent="0.25">
      <c r="AK408" s="85"/>
      <c r="AL408" s="85"/>
      <c r="AM408" s="85"/>
      <c r="AN408" s="85"/>
      <c r="AO408" s="84"/>
    </row>
    <row r="409" spans="37:41" x14ac:dyDescent="0.25">
      <c r="AK409" s="85"/>
      <c r="AL409" s="85"/>
      <c r="AM409" s="85"/>
      <c r="AN409" s="85"/>
      <c r="AO409" s="84"/>
    </row>
    <row r="410" spans="37:41" x14ac:dyDescent="0.25">
      <c r="AK410" s="85"/>
      <c r="AL410" s="85"/>
      <c r="AM410" s="85"/>
      <c r="AN410" s="85"/>
      <c r="AO410" s="84"/>
    </row>
    <row r="411" spans="37:41" x14ac:dyDescent="0.25">
      <c r="AK411" s="85"/>
      <c r="AL411" s="85"/>
      <c r="AM411" s="85"/>
      <c r="AN411" s="85"/>
      <c r="AO411" s="84"/>
    </row>
    <row r="412" spans="37:41" x14ac:dyDescent="0.25">
      <c r="AK412" s="85"/>
      <c r="AL412" s="85"/>
      <c r="AM412" s="85"/>
      <c r="AN412" s="85"/>
      <c r="AO412" s="84"/>
    </row>
    <row r="413" spans="37:41" x14ac:dyDescent="0.25">
      <c r="AK413" s="85"/>
      <c r="AL413" s="85"/>
      <c r="AM413" s="85"/>
      <c r="AN413" s="85"/>
      <c r="AO413" s="84"/>
    </row>
    <row r="414" spans="37:41" x14ac:dyDescent="0.25">
      <c r="AK414" s="85"/>
      <c r="AL414" s="85"/>
      <c r="AM414" s="85"/>
      <c r="AN414" s="85"/>
      <c r="AO414" s="84"/>
    </row>
    <row r="415" spans="37:41" x14ac:dyDescent="0.25">
      <c r="AK415" s="85"/>
      <c r="AL415" s="85"/>
      <c r="AM415" s="85"/>
      <c r="AN415" s="85"/>
      <c r="AO415" s="84"/>
    </row>
    <row r="416" spans="37:41" x14ac:dyDescent="0.25">
      <c r="AK416" s="85"/>
      <c r="AL416" s="85"/>
      <c r="AM416" s="85"/>
      <c r="AN416" s="85"/>
      <c r="AO416" s="84"/>
    </row>
    <row r="417" spans="37:41" x14ac:dyDescent="0.25">
      <c r="AK417" s="85"/>
      <c r="AL417" s="85"/>
      <c r="AM417" s="85"/>
      <c r="AN417" s="85"/>
      <c r="AO417" s="84"/>
    </row>
    <row r="418" spans="37:41" x14ac:dyDescent="0.25">
      <c r="AK418" s="85"/>
      <c r="AL418" s="85"/>
      <c r="AM418" s="85"/>
      <c r="AN418" s="85"/>
      <c r="AO418" s="84"/>
    </row>
    <row r="419" spans="37:41" x14ac:dyDescent="0.25">
      <c r="AK419" s="85"/>
      <c r="AL419" s="85"/>
      <c r="AM419" s="85"/>
      <c r="AN419" s="85"/>
      <c r="AO419" s="84"/>
    </row>
    <row r="420" spans="37:41" x14ac:dyDescent="0.25">
      <c r="AK420" s="85"/>
      <c r="AL420" s="85"/>
      <c r="AM420" s="85"/>
      <c r="AN420" s="85"/>
      <c r="AO420" s="84"/>
    </row>
    <row r="421" spans="37:41" x14ac:dyDescent="0.25">
      <c r="AK421" s="85"/>
      <c r="AL421" s="85"/>
      <c r="AM421" s="85"/>
      <c r="AN421" s="85"/>
      <c r="AO421" s="84"/>
    </row>
    <row r="422" spans="37:41" x14ac:dyDescent="0.25">
      <c r="AK422" s="85"/>
      <c r="AL422" s="85"/>
      <c r="AM422" s="85"/>
      <c r="AN422" s="85"/>
      <c r="AO422" s="84"/>
    </row>
    <row r="423" spans="37:41" x14ac:dyDescent="0.25">
      <c r="AK423" s="85"/>
      <c r="AL423" s="85"/>
      <c r="AM423" s="85"/>
      <c r="AN423" s="85"/>
      <c r="AO423" s="84"/>
    </row>
    <row r="424" spans="37:41" x14ac:dyDescent="0.25">
      <c r="AK424" s="85"/>
      <c r="AL424" s="85"/>
      <c r="AM424" s="85"/>
      <c r="AN424" s="85"/>
      <c r="AO424" s="84"/>
    </row>
    <row r="425" spans="37:41" x14ac:dyDescent="0.25">
      <c r="AK425" s="85"/>
      <c r="AL425" s="85"/>
      <c r="AM425" s="85"/>
      <c r="AN425" s="85"/>
      <c r="AO425" s="84"/>
    </row>
    <row r="426" spans="37:41" x14ac:dyDescent="0.25">
      <c r="AK426" s="85"/>
      <c r="AL426" s="85"/>
      <c r="AM426" s="85"/>
      <c r="AN426" s="85"/>
      <c r="AO426" s="84"/>
    </row>
    <row r="427" spans="37:41" x14ac:dyDescent="0.25">
      <c r="AK427" s="85"/>
      <c r="AL427" s="85"/>
      <c r="AM427" s="85"/>
      <c r="AN427" s="85"/>
      <c r="AO427" s="84"/>
    </row>
    <row r="428" spans="37:41" x14ac:dyDescent="0.25">
      <c r="AK428" s="85"/>
      <c r="AL428" s="85"/>
      <c r="AM428" s="85"/>
      <c r="AN428" s="85"/>
      <c r="AO428" s="84"/>
    </row>
    <row r="429" spans="37:41" x14ac:dyDescent="0.25">
      <c r="AK429" s="85"/>
      <c r="AL429" s="85"/>
      <c r="AM429" s="85"/>
      <c r="AN429" s="85"/>
      <c r="AO429" s="84"/>
    </row>
    <row r="430" spans="37:41" x14ac:dyDescent="0.25">
      <c r="AK430" s="85"/>
      <c r="AL430" s="85"/>
      <c r="AM430" s="85"/>
      <c r="AN430" s="85"/>
      <c r="AO430" s="84"/>
    </row>
    <row r="431" spans="37:41" x14ac:dyDescent="0.25">
      <c r="AK431" s="85"/>
      <c r="AL431" s="85"/>
      <c r="AM431" s="85"/>
      <c r="AN431" s="85"/>
      <c r="AO431" s="84"/>
    </row>
    <row r="432" spans="37:41" x14ac:dyDescent="0.25">
      <c r="AK432" s="85"/>
      <c r="AL432" s="85"/>
      <c r="AM432" s="85"/>
      <c r="AN432" s="85"/>
      <c r="AO432" s="84"/>
    </row>
    <row r="433" spans="37:41" x14ac:dyDescent="0.25">
      <c r="AK433" s="85"/>
      <c r="AL433" s="85"/>
      <c r="AM433" s="85"/>
      <c r="AN433" s="85"/>
      <c r="AO433" s="84"/>
    </row>
    <row r="434" spans="37:41" x14ac:dyDescent="0.25">
      <c r="AK434" s="85"/>
      <c r="AL434" s="85"/>
      <c r="AM434" s="85"/>
      <c r="AN434" s="85"/>
      <c r="AO434" s="84"/>
    </row>
    <row r="435" spans="37:41" x14ac:dyDescent="0.25">
      <c r="AK435" s="85"/>
      <c r="AL435" s="85"/>
      <c r="AM435" s="85"/>
      <c r="AN435" s="85"/>
      <c r="AO435" s="84"/>
    </row>
    <row r="436" spans="37:41" x14ac:dyDescent="0.25">
      <c r="AK436" s="85"/>
      <c r="AL436" s="85"/>
      <c r="AM436" s="85"/>
      <c r="AN436" s="85"/>
      <c r="AO436" s="84"/>
    </row>
    <row r="437" spans="37:41" x14ac:dyDescent="0.25">
      <c r="AK437" s="85"/>
      <c r="AL437" s="85"/>
      <c r="AM437" s="85"/>
      <c r="AN437" s="85"/>
      <c r="AO437" s="84"/>
    </row>
    <row r="438" spans="37:41" x14ac:dyDescent="0.25">
      <c r="AK438" s="85"/>
      <c r="AL438" s="85"/>
      <c r="AM438" s="85"/>
      <c r="AN438" s="85"/>
      <c r="AO438" s="84"/>
    </row>
    <row r="439" spans="37:41" x14ac:dyDescent="0.25">
      <c r="AK439" s="85"/>
      <c r="AL439" s="85"/>
      <c r="AM439" s="85"/>
      <c r="AN439" s="85"/>
      <c r="AO439" s="84"/>
    </row>
    <row r="440" spans="37:41" x14ac:dyDescent="0.25">
      <c r="AK440" s="85"/>
      <c r="AL440" s="85"/>
      <c r="AM440" s="85"/>
      <c r="AN440" s="85"/>
      <c r="AO440" s="84"/>
    </row>
    <row r="441" spans="37:41" x14ac:dyDescent="0.25">
      <c r="AK441" s="85"/>
      <c r="AL441" s="85"/>
      <c r="AM441" s="85"/>
      <c r="AN441" s="85"/>
      <c r="AO441" s="84"/>
    </row>
    <row r="442" spans="37:41" x14ac:dyDescent="0.25">
      <c r="AK442" s="85"/>
      <c r="AL442" s="85"/>
      <c r="AM442" s="85"/>
      <c r="AN442" s="85"/>
      <c r="AO442" s="84"/>
    </row>
    <row r="443" spans="37:41" x14ac:dyDescent="0.25">
      <c r="AK443" s="85"/>
      <c r="AL443" s="85"/>
      <c r="AM443" s="85"/>
      <c r="AN443" s="85"/>
      <c r="AO443" s="84"/>
    </row>
    <row r="444" spans="37:41" x14ac:dyDescent="0.25">
      <c r="AK444" s="85"/>
      <c r="AL444" s="85"/>
      <c r="AM444" s="85"/>
      <c r="AN444" s="85"/>
      <c r="AO444" s="84"/>
    </row>
    <row r="445" spans="37:41" x14ac:dyDescent="0.25">
      <c r="AK445" s="85"/>
      <c r="AL445" s="85"/>
      <c r="AM445" s="85"/>
      <c r="AN445" s="85"/>
      <c r="AO445" s="84"/>
    </row>
    <row r="446" spans="37:41" x14ac:dyDescent="0.25">
      <c r="AK446" s="85"/>
      <c r="AL446" s="85"/>
      <c r="AM446" s="85"/>
      <c r="AN446" s="85"/>
      <c r="AO446" s="84"/>
    </row>
    <row r="447" spans="37:41" x14ac:dyDescent="0.25">
      <c r="AK447" s="85"/>
      <c r="AL447" s="85"/>
      <c r="AM447" s="85"/>
      <c r="AN447" s="85"/>
      <c r="AO447" s="84"/>
    </row>
    <row r="448" spans="37:41" x14ac:dyDescent="0.25">
      <c r="AK448" s="85"/>
      <c r="AL448" s="85"/>
      <c r="AM448" s="85"/>
      <c r="AN448" s="85"/>
      <c r="AO448" s="84"/>
    </row>
    <row r="449" spans="37:41" x14ac:dyDescent="0.25">
      <c r="AK449" s="85"/>
      <c r="AL449" s="85"/>
      <c r="AM449" s="85"/>
      <c r="AN449" s="85"/>
      <c r="AO449" s="84"/>
    </row>
    <row r="450" spans="37:41" x14ac:dyDescent="0.25">
      <c r="AK450" s="84"/>
      <c r="AL450" s="84"/>
      <c r="AM450" s="84"/>
      <c r="AN450" s="84"/>
      <c r="AO450" s="84"/>
    </row>
  </sheetData>
  <sheetProtection formatColumns="0" autoFilter="0"/>
  <autoFilter ref="A20:BR293" xr:uid="{00000000-0009-0000-0000-000000000000}"/>
  <mergeCells count="232">
    <mergeCell ref="BB13:BB18"/>
    <mergeCell ref="BA13:BA18"/>
    <mergeCell ref="BC13:BC18"/>
    <mergeCell ref="AZ6:BC6"/>
    <mergeCell ref="C1:W1"/>
    <mergeCell ref="B9:B18"/>
    <mergeCell ref="N13:N18"/>
    <mergeCell ref="C6:W6"/>
    <mergeCell ref="A3:BM3"/>
    <mergeCell ref="A2:BM2"/>
    <mergeCell ref="BE8:BH8"/>
    <mergeCell ref="BI12:BR12"/>
    <mergeCell ref="BP14:BP18"/>
    <mergeCell ref="AA8:AD8"/>
    <mergeCell ref="AQ1:AW1"/>
    <mergeCell ref="BO1:BR1"/>
    <mergeCell ref="AA6:AD6"/>
    <mergeCell ref="BD12:BH12"/>
    <mergeCell ref="AQ5:AW5"/>
    <mergeCell ref="BO4:BR4"/>
    <mergeCell ref="AZ7:BC7"/>
    <mergeCell ref="BJ7:BM7"/>
    <mergeCell ref="BO7:BR7"/>
    <mergeCell ref="C8:W8"/>
    <mergeCell ref="BJ1:BM1"/>
    <mergeCell ref="AA1:AD1"/>
    <mergeCell ref="AQ8:AW8"/>
    <mergeCell ref="AA5:AD5"/>
    <mergeCell ref="BE5:BH5"/>
    <mergeCell ref="AQ6:AW6"/>
    <mergeCell ref="AZ1:BC1"/>
    <mergeCell ref="BO3:BR3"/>
    <mergeCell ref="BO5:BR5"/>
    <mergeCell ref="BJ6:BM6"/>
    <mergeCell ref="BE1:BH1"/>
    <mergeCell ref="A4:BM4"/>
    <mergeCell ref="AZ5:BC5"/>
    <mergeCell ref="C5:W5"/>
    <mergeCell ref="BJ5:BM5"/>
    <mergeCell ref="BO6:BR6"/>
    <mergeCell ref="AZ8:BC8"/>
    <mergeCell ref="AA7:AD7"/>
    <mergeCell ref="AQ7:AW7"/>
    <mergeCell ref="BJ8:BM8"/>
    <mergeCell ref="BO8:BR8"/>
    <mergeCell ref="A7:W7"/>
    <mergeCell ref="BR14:BR18"/>
    <mergeCell ref="BI13:BM13"/>
    <mergeCell ref="BM14:BM18"/>
    <mergeCell ref="BG13:BG18"/>
    <mergeCell ref="BK14:BK18"/>
    <mergeCell ref="AO13:AP13"/>
    <mergeCell ref="BE6:BH6"/>
    <mergeCell ref="BO2:BR2"/>
    <mergeCell ref="BE7:BH7"/>
    <mergeCell ref="AO9:BR11"/>
    <mergeCell ref="BN14:BN18"/>
    <mergeCell ref="BE13:BE18"/>
    <mergeCell ref="BF13:BF18"/>
    <mergeCell ref="BJ14:BJ18"/>
    <mergeCell ref="BH13:BH18"/>
    <mergeCell ref="BI14:BI18"/>
    <mergeCell ref="BN13:BR13"/>
    <mergeCell ref="BQ14:BQ18"/>
    <mergeCell ref="BO14:BO18"/>
    <mergeCell ref="BL14:BL18"/>
    <mergeCell ref="BD13:BD18"/>
    <mergeCell ref="AY12:BC12"/>
    <mergeCell ref="AZ13:AZ18"/>
    <mergeCell ref="AY13:AY18"/>
    <mergeCell ref="AO12:AX12"/>
    <mergeCell ref="AC13:AC18"/>
    <mergeCell ref="AS14:AS18"/>
    <mergeCell ref="AT14:AT18"/>
    <mergeCell ref="AR14:AR18"/>
    <mergeCell ref="AQ13:AR13"/>
    <mergeCell ref="AG12:AI12"/>
    <mergeCell ref="AH13:AH18"/>
    <mergeCell ref="AM13:AM18"/>
    <mergeCell ref="AJ9:AJ18"/>
    <mergeCell ref="AF13:AF18"/>
    <mergeCell ref="AW14:AW18"/>
    <mergeCell ref="AW13:AX13"/>
    <mergeCell ref="AX14:AX18"/>
    <mergeCell ref="AP14:AP18"/>
    <mergeCell ref="AQ14:AQ18"/>
    <mergeCell ref="AL13:AL18"/>
    <mergeCell ref="AN13:AN18"/>
    <mergeCell ref="AU13:AV13"/>
    <mergeCell ref="AO14:AO18"/>
    <mergeCell ref="AS13:AT13"/>
    <mergeCell ref="AV14:AV18"/>
    <mergeCell ref="AU14:AU18"/>
    <mergeCell ref="AG11:AI11"/>
    <mergeCell ref="A9:A18"/>
    <mergeCell ref="Z13:Z18"/>
    <mergeCell ref="K12:N12"/>
    <mergeCell ref="O12:R12"/>
    <mergeCell ref="X13:X18"/>
    <mergeCell ref="Y13:Y18"/>
    <mergeCell ref="D13:D18"/>
    <mergeCell ref="F13:F18"/>
    <mergeCell ref="G13:G18"/>
    <mergeCell ref="P13:P18"/>
    <mergeCell ref="U13:U18"/>
    <mergeCell ref="E13:E18"/>
    <mergeCell ref="O13:O18"/>
    <mergeCell ref="J13:J18"/>
    <mergeCell ref="L13:L18"/>
    <mergeCell ref="W12:Z12"/>
    <mergeCell ref="G12:J12"/>
    <mergeCell ref="S12:V12"/>
    <mergeCell ref="I13:I18"/>
    <mergeCell ref="Q13:Q18"/>
    <mergeCell ref="C12:F12"/>
    <mergeCell ref="M13:M18"/>
    <mergeCell ref="K13:K18"/>
    <mergeCell ref="C13:C18"/>
    <mergeCell ref="H13:H18"/>
    <mergeCell ref="AJ60:AJ63"/>
    <mergeCell ref="AJ47:AJ59"/>
    <mergeCell ref="AJ88:AJ90"/>
    <mergeCell ref="C9:AI10"/>
    <mergeCell ref="AK19:AN19"/>
    <mergeCell ref="AK9:AN12"/>
    <mergeCell ref="AK13:AK18"/>
    <mergeCell ref="AD12:AF12"/>
    <mergeCell ref="AI13:AI18"/>
    <mergeCell ref="AA12:AC12"/>
    <mergeCell ref="T13:T18"/>
    <mergeCell ref="AD13:AD18"/>
    <mergeCell ref="AG13:AG18"/>
    <mergeCell ref="R13:R18"/>
    <mergeCell ref="V13:V18"/>
    <mergeCell ref="AB13:AB18"/>
    <mergeCell ref="AE13:AE18"/>
    <mergeCell ref="W13:W18"/>
    <mergeCell ref="S13:S18"/>
    <mergeCell ref="AA13:AA18"/>
    <mergeCell ref="AA11:AF11"/>
    <mergeCell ref="C11:Z11"/>
    <mergeCell ref="A26:A46"/>
    <mergeCell ref="A47:A59"/>
    <mergeCell ref="B47:B59"/>
    <mergeCell ref="B26:B46"/>
    <mergeCell ref="AJ26:AJ46"/>
    <mergeCell ref="AJ112:AJ114"/>
    <mergeCell ref="AJ91:AJ111"/>
    <mergeCell ref="AJ80:AJ81"/>
    <mergeCell ref="AJ82:AJ87"/>
    <mergeCell ref="AJ64:AJ79"/>
    <mergeCell ref="B64:B79"/>
    <mergeCell ref="B91:B111"/>
    <mergeCell ref="B112:B114"/>
    <mergeCell ref="A80:A81"/>
    <mergeCell ref="B80:B81"/>
    <mergeCell ref="A82:A87"/>
    <mergeCell ref="B88:B90"/>
    <mergeCell ref="B82:B87"/>
    <mergeCell ref="A91:A111"/>
    <mergeCell ref="A112:A114"/>
    <mergeCell ref="A60:A63"/>
    <mergeCell ref="A64:A79"/>
    <mergeCell ref="A127:A128"/>
    <mergeCell ref="B60:B63"/>
    <mergeCell ref="A163:A164"/>
    <mergeCell ref="A180:A189"/>
    <mergeCell ref="A155:A157"/>
    <mergeCell ref="A88:A90"/>
    <mergeCell ref="B116:B119"/>
    <mergeCell ref="B127:B128"/>
    <mergeCell ref="B130:B143"/>
    <mergeCell ref="B144:B145"/>
    <mergeCell ref="B155:B157"/>
    <mergeCell ref="A144:A148"/>
    <mergeCell ref="A130:A143"/>
    <mergeCell ref="B180:B189"/>
    <mergeCell ref="AJ116:AJ119"/>
    <mergeCell ref="A150:A151"/>
    <mergeCell ref="A212:A222"/>
    <mergeCell ref="AJ127:AJ128"/>
    <mergeCell ref="AJ144:AJ145"/>
    <mergeCell ref="AJ155:AJ157"/>
    <mergeCell ref="AJ146:AJ148"/>
    <mergeCell ref="AJ180:AJ189"/>
    <mergeCell ref="AJ163:AJ164"/>
    <mergeCell ref="B191:B210"/>
    <mergeCell ref="B163:B164"/>
    <mergeCell ref="B146:B148"/>
    <mergeCell ref="A116:A119"/>
    <mergeCell ref="AJ130:AJ143"/>
    <mergeCell ref="AJ191:AJ210"/>
    <mergeCell ref="AJ212:AJ222"/>
    <mergeCell ref="B212:B222"/>
    <mergeCell ref="A191:A210"/>
    <mergeCell ref="A223:A230"/>
    <mergeCell ref="B231:B232"/>
    <mergeCell ref="AJ282:AJ283"/>
    <mergeCell ref="A282:A283"/>
    <mergeCell ref="A231:A232"/>
    <mergeCell ref="AJ234:AJ235"/>
    <mergeCell ref="B234:B235"/>
    <mergeCell ref="A239:A240"/>
    <mergeCell ref="A236:A237"/>
    <mergeCell ref="B236:B237"/>
    <mergeCell ref="AJ236:AJ237"/>
    <mergeCell ref="AJ231:AJ232"/>
    <mergeCell ref="AJ223:AJ230"/>
    <mergeCell ref="B287:B288"/>
    <mergeCell ref="B273:B278"/>
    <mergeCell ref="A273:A278"/>
    <mergeCell ref="B223:B230"/>
    <mergeCell ref="A234:A235"/>
    <mergeCell ref="A295:BR295"/>
    <mergeCell ref="A259:A260"/>
    <mergeCell ref="AJ287:AJ288"/>
    <mergeCell ref="A287:A288"/>
    <mergeCell ref="B282:B283"/>
    <mergeCell ref="AJ273:AJ278"/>
    <mergeCell ref="AJ259:AJ260"/>
    <mergeCell ref="AJ269:AJ270"/>
    <mergeCell ref="B269:B270"/>
    <mergeCell ref="B259:B260"/>
    <mergeCell ref="A262:A263"/>
    <mergeCell ref="B262:B263"/>
    <mergeCell ref="A269:A270"/>
    <mergeCell ref="A246:A258"/>
    <mergeCell ref="AJ262:AJ263"/>
    <mergeCell ref="AJ246:AJ258"/>
    <mergeCell ref="B246:B258"/>
    <mergeCell ref="AJ239:AJ240"/>
    <mergeCell ref="B239:B240"/>
  </mergeCells>
  <phoneticPr fontId="0" type="noConversion"/>
  <pageMargins left="0.27569440000000001" right="0.1965278" top="0.3541667" bottom="0.3541667" header="0" footer="0"/>
  <pageSetup paperSize="9" fitToHeight="0" orientation="landscape" blackAndWhite="1" r:id="rId1"/>
  <headerFooter>
    <oddHeader>&amp;C&amp;8&amp;P</oddHeader>
    <evenHeader>&amp;C&amp;8&amp;P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44E84D9-CC9E-4C86-93A0-59AA2689B1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</vt:lpstr>
      <vt:lpstr>МО!Заголовки_для_печати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PLAN4\plan4</dc:creator>
  <cp:lastModifiedBy>User</cp:lastModifiedBy>
  <dcterms:created xsi:type="dcterms:W3CDTF">2019-03-19T13:19:48Z</dcterms:created>
  <dcterms:modified xsi:type="dcterms:W3CDTF">2021-11-25T07:32:14Z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приказа 2018 (КБК) (МО)(2).xlsx</vt:lpwstr>
  </property>
  <property fmtid="{D5CDD505-2E9C-101B-9397-08002B2CF9AE}" pid="3" name="Название отчета">
    <vt:lpwstr>Проект приказа 2018 (КБК) (МО)(2).xlsx</vt:lpwstr>
  </property>
  <property fmtid="{D5CDD505-2E9C-101B-9397-08002B2CF9AE}" pid="4" name="Версия клиента">
    <vt:lpwstr>19.1.8.1300</vt:lpwstr>
  </property>
  <property fmtid="{D5CDD505-2E9C-101B-9397-08002B2CF9AE}" pid="5" name="Версия базы">
    <vt:lpwstr>18.2.2283.114033181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kasibr_2018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sqr_rro_2018_kbk</vt:lpwstr>
  </property>
  <property fmtid="{D5CDD505-2E9C-101B-9397-08002B2CF9AE}" pid="11" name="Локальная база">
    <vt:lpwstr>используется</vt:lpwstr>
  </property>
</Properties>
</file>