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11535"/>
  </bookViews>
  <sheets>
    <sheet name="МО" sheetId="2" r:id="rId1"/>
  </sheets>
  <definedNames>
    <definedName name="_xlnm._FilterDatabase" localSheetId="0" hidden="1">МО!$A$20:$BR$271</definedName>
    <definedName name="_xlnm.Print_Titles" localSheetId="0">МО!$19:$19</definedName>
  </definedNames>
  <calcPr calcId="114210" fullCalcOnLoad="1"/>
</workbook>
</file>

<file path=xl/calcChain.xml><?xml version="1.0" encoding="utf-8"?>
<calcChain xmlns="http://schemas.openxmlformats.org/spreadsheetml/2006/main">
  <c r="BR98" i="2"/>
  <c r="BM98"/>
  <c r="BH98"/>
  <c r="BN149"/>
  <c r="BC98"/>
  <c r="BC51"/>
  <c r="BC66"/>
  <c r="BD67"/>
  <c r="BD68"/>
  <c r="AY67"/>
  <c r="AY68"/>
  <c r="BN36"/>
  <c r="BI36"/>
  <c r="BD36"/>
  <c r="AY36"/>
  <c r="AP36"/>
  <c r="AO36"/>
  <c r="AQ277"/>
  <c r="AR277"/>
  <c r="AS277"/>
  <c r="AT277"/>
  <c r="AU277"/>
  <c r="AV277"/>
  <c r="AW277"/>
  <c r="AX277"/>
  <c r="AY115"/>
  <c r="AY117"/>
  <c r="AY118"/>
  <c r="AY120"/>
  <c r="AY121"/>
  <c r="AY122"/>
  <c r="AY123"/>
  <c r="AY124"/>
  <c r="AY125"/>
  <c r="AY126"/>
  <c r="AY127"/>
  <c r="AY128"/>
  <c r="AY116"/>
  <c r="AY119"/>
  <c r="AY277"/>
  <c r="AZ277"/>
  <c r="BA277"/>
  <c r="BB277"/>
  <c r="BC277"/>
  <c r="BD115"/>
  <c r="BD117"/>
  <c r="BD118"/>
  <c r="BD120"/>
  <c r="BD121"/>
  <c r="BD122"/>
  <c r="BD123"/>
  <c r="BD124"/>
  <c r="BD125"/>
  <c r="BD126"/>
  <c r="BD127"/>
  <c r="BD128"/>
  <c r="BD116"/>
  <c r="BD119"/>
  <c r="BD277"/>
  <c r="BE277"/>
  <c r="BF277"/>
  <c r="BG277"/>
  <c r="BH277"/>
  <c r="BI115"/>
  <c r="BI117"/>
  <c r="BI118"/>
  <c r="BI120"/>
  <c r="BI121"/>
  <c r="BI122"/>
  <c r="BI123"/>
  <c r="BI124"/>
  <c r="BI125"/>
  <c r="BI126"/>
  <c r="BI127"/>
  <c r="BI128"/>
  <c r="BI119"/>
  <c r="BI277"/>
  <c r="BJ277"/>
  <c r="BK277"/>
  <c r="BL277"/>
  <c r="BM277"/>
  <c r="BN115"/>
  <c r="BN117"/>
  <c r="BN118"/>
  <c r="BN120"/>
  <c r="BN121"/>
  <c r="BN122"/>
  <c r="BN123"/>
  <c r="BN124"/>
  <c r="BN125"/>
  <c r="BN126"/>
  <c r="BN127"/>
  <c r="BN128"/>
  <c r="BN116"/>
  <c r="BN119"/>
  <c r="BN277"/>
  <c r="BO277"/>
  <c r="BP277"/>
  <c r="BQ277"/>
  <c r="BR277"/>
  <c r="AQ283"/>
  <c r="AR283"/>
  <c r="AS283"/>
  <c r="AT283"/>
  <c r="AU283"/>
  <c r="AV283"/>
  <c r="AW283"/>
  <c r="AX283"/>
  <c r="AY148"/>
  <c r="AY146"/>
  <c r="AY145"/>
  <c r="AY142"/>
  <c r="AY141"/>
  <c r="AY25"/>
  <c r="AY283"/>
  <c r="AZ283"/>
  <c r="BA283"/>
  <c r="BB283"/>
  <c r="BC283"/>
  <c r="BD148"/>
  <c r="BD146"/>
  <c r="BD145"/>
  <c r="BD142"/>
  <c r="BD141"/>
  <c r="BD25"/>
  <c r="BD283"/>
  <c r="BE283"/>
  <c r="BF283"/>
  <c r="BG283"/>
  <c r="BH283"/>
  <c r="BI148"/>
  <c r="BI146"/>
  <c r="BI145"/>
  <c r="BI25"/>
  <c r="BI283"/>
  <c r="BJ283"/>
  <c r="BK283"/>
  <c r="BL283"/>
  <c r="BM283"/>
  <c r="BN148"/>
  <c r="BN146"/>
  <c r="BN145"/>
  <c r="BN142"/>
  <c r="BN141"/>
  <c r="BN25"/>
  <c r="BN283"/>
  <c r="BO283"/>
  <c r="BP283"/>
  <c r="BQ283"/>
  <c r="BR283"/>
  <c r="AQ287"/>
  <c r="AR287"/>
  <c r="AS287"/>
  <c r="AT287"/>
  <c r="AU287"/>
  <c r="AV287"/>
  <c r="AW287"/>
  <c r="AX287"/>
  <c r="AY109"/>
  <c r="AY108"/>
  <c r="AY287"/>
  <c r="AZ287"/>
  <c r="BA287"/>
  <c r="BB287"/>
  <c r="BC287"/>
  <c r="BD109"/>
  <c r="BD108"/>
  <c r="BD287"/>
  <c r="BE287"/>
  <c r="BF287"/>
  <c r="BG287"/>
  <c r="BH287"/>
  <c r="BI109"/>
  <c r="BI108"/>
  <c r="BI287"/>
  <c r="BJ287"/>
  <c r="BK287"/>
  <c r="BL287"/>
  <c r="BM287"/>
  <c r="BN109"/>
  <c r="BN108"/>
  <c r="BN287"/>
  <c r="BO287"/>
  <c r="BP287"/>
  <c r="BQ287"/>
  <c r="BR287"/>
  <c r="AQ295"/>
  <c r="AR295"/>
  <c r="AS295"/>
  <c r="AT295"/>
  <c r="AU295"/>
  <c r="AV295"/>
  <c r="AW295"/>
  <c r="AX295"/>
  <c r="AY44"/>
  <c r="AY45"/>
  <c r="AY46"/>
  <c r="AY47"/>
  <c r="AY48"/>
  <c r="AY49"/>
  <c r="AY50"/>
  <c r="AY51"/>
  <c r="AY52"/>
  <c r="AY53"/>
  <c r="AY54"/>
  <c r="AY55"/>
  <c r="AY56"/>
  <c r="AY295"/>
  <c r="AZ295"/>
  <c r="BA295"/>
  <c r="BB295"/>
  <c r="BC295"/>
  <c r="BD44"/>
  <c r="BD45"/>
  <c r="BD46"/>
  <c r="BD47"/>
  <c r="BD48"/>
  <c r="BD49"/>
  <c r="BD50"/>
  <c r="BD51"/>
  <c r="BD52"/>
  <c r="BD53"/>
  <c r="BD54"/>
  <c r="BD55"/>
  <c r="BD56"/>
  <c r="BD295"/>
  <c r="BE295"/>
  <c r="BF295"/>
  <c r="BG295"/>
  <c r="BH295"/>
  <c r="BI44"/>
  <c r="BI45"/>
  <c r="BI46"/>
  <c r="BI47"/>
  <c r="BI48"/>
  <c r="BI49"/>
  <c r="BI50"/>
  <c r="BI51"/>
  <c r="BI52"/>
  <c r="BI53"/>
  <c r="BI54"/>
  <c r="BI55"/>
  <c r="BI56"/>
  <c r="BI295"/>
  <c r="BJ295"/>
  <c r="BK295"/>
  <c r="BL295"/>
  <c r="BM295"/>
  <c r="BN44"/>
  <c r="BN45"/>
  <c r="BN46"/>
  <c r="BN47"/>
  <c r="BN48"/>
  <c r="BN49"/>
  <c r="BN50"/>
  <c r="BN51"/>
  <c r="BN52"/>
  <c r="BN53"/>
  <c r="BN54"/>
  <c r="BN55"/>
  <c r="BN56"/>
  <c r="BN295"/>
  <c r="BO295"/>
  <c r="BP295"/>
  <c r="BQ295"/>
  <c r="BR295"/>
  <c r="AQ297"/>
  <c r="AR297"/>
  <c r="AS297"/>
  <c r="AT297"/>
  <c r="AU297"/>
  <c r="AV297"/>
  <c r="AW297"/>
  <c r="AX297"/>
  <c r="AY110"/>
  <c r="AY297"/>
  <c r="AZ297"/>
  <c r="BA297"/>
  <c r="BB297"/>
  <c r="BC297"/>
  <c r="BD110"/>
  <c r="BD297"/>
  <c r="BE297"/>
  <c r="BF297"/>
  <c r="BG297"/>
  <c r="BH297"/>
  <c r="BI110"/>
  <c r="BI297"/>
  <c r="BJ297"/>
  <c r="BK297"/>
  <c r="BL297"/>
  <c r="BM297"/>
  <c r="BN110"/>
  <c r="BN297"/>
  <c r="BO297"/>
  <c r="BP297"/>
  <c r="BQ297"/>
  <c r="BR297"/>
  <c r="AQ299"/>
  <c r="AR299"/>
  <c r="AS299"/>
  <c r="AT299"/>
  <c r="AU299"/>
  <c r="AV299"/>
  <c r="AW299"/>
  <c r="AX299"/>
  <c r="AY57"/>
  <c r="AY58"/>
  <c r="AY59"/>
  <c r="AY60"/>
  <c r="AY299"/>
  <c r="AZ299"/>
  <c r="BA299"/>
  <c r="BB299"/>
  <c r="BC299"/>
  <c r="BD57"/>
  <c r="BD58"/>
  <c r="BD59"/>
  <c r="BD60"/>
  <c r="BD299"/>
  <c r="BE299"/>
  <c r="BF299"/>
  <c r="BG299"/>
  <c r="BH299"/>
  <c r="BI57"/>
  <c r="BI58"/>
  <c r="BI59"/>
  <c r="BI60"/>
  <c r="BI299"/>
  <c r="BJ299"/>
  <c r="BK299"/>
  <c r="BL299"/>
  <c r="BM299"/>
  <c r="BN57"/>
  <c r="BN58"/>
  <c r="BN59"/>
  <c r="BN60"/>
  <c r="BN299"/>
  <c r="BO299"/>
  <c r="BP299"/>
  <c r="BQ299"/>
  <c r="BR299"/>
  <c r="AQ301"/>
  <c r="AR301"/>
  <c r="AS301"/>
  <c r="AT301"/>
  <c r="AU301"/>
  <c r="AV301"/>
  <c r="AW301"/>
  <c r="AX301"/>
  <c r="AY28"/>
  <c r="AY33"/>
  <c r="AY32"/>
  <c r="AY34"/>
  <c r="AY31"/>
  <c r="AY30"/>
  <c r="AY29"/>
  <c r="AY35"/>
  <c r="AY301"/>
  <c r="AZ301"/>
  <c r="BA301"/>
  <c r="BB301"/>
  <c r="BC301"/>
  <c r="BD28"/>
  <c r="BD29"/>
  <c r="BD30"/>
  <c r="BD31"/>
  <c r="BD32"/>
  <c r="BD33"/>
  <c r="BD34"/>
  <c r="BD35"/>
  <c r="BD301"/>
  <c r="BE301"/>
  <c r="BF301"/>
  <c r="BG301"/>
  <c r="BH301"/>
  <c r="BI28"/>
  <c r="BI29"/>
  <c r="BI30"/>
  <c r="BI31"/>
  <c r="BI32"/>
  <c r="BI33"/>
  <c r="BI34"/>
  <c r="BI35"/>
  <c r="BI301"/>
  <c r="BJ301"/>
  <c r="BK301"/>
  <c r="BL301"/>
  <c r="BM301"/>
  <c r="BN28"/>
  <c r="BN29"/>
  <c r="BN30"/>
  <c r="BN31"/>
  <c r="BN32"/>
  <c r="BN33"/>
  <c r="BN34"/>
  <c r="BN35"/>
  <c r="BN301"/>
  <c r="BO301"/>
  <c r="BP301"/>
  <c r="BQ301"/>
  <c r="BR301"/>
  <c r="AQ303"/>
  <c r="AR303"/>
  <c r="AS303"/>
  <c r="AT303"/>
  <c r="AU303"/>
  <c r="AV303"/>
  <c r="AW303"/>
  <c r="AX303"/>
  <c r="AY37"/>
  <c r="AY38"/>
  <c r="AY39"/>
  <c r="AY77"/>
  <c r="AY78"/>
  <c r="AY79"/>
  <c r="AY80"/>
  <c r="AY81"/>
  <c r="AY82"/>
  <c r="AY84"/>
  <c r="AY86"/>
  <c r="AY87"/>
  <c r="AY88"/>
  <c r="AY89"/>
  <c r="AY90"/>
  <c r="AY91"/>
  <c r="AY92"/>
  <c r="AY93"/>
  <c r="AY94"/>
  <c r="AY95"/>
  <c r="AY96"/>
  <c r="AY97"/>
  <c r="AY98"/>
  <c r="AY99"/>
  <c r="AY100"/>
  <c r="AY101"/>
  <c r="AY102"/>
  <c r="AY103"/>
  <c r="AY104"/>
  <c r="AY106"/>
  <c r="AY40"/>
  <c r="AY83"/>
  <c r="AY105"/>
  <c r="AY85"/>
  <c r="AY107"/>
  <c r="AY303"/>
  <c r="AZ303"/>
  <c r="BA303"/>
  <c r="BB303"/>
  <c r="BC303"/>
  <c r="BD37"/>
  <c r="BD38"/>
  <c r="BD39"/>
  <c r="BD77"/>
  <c r="BD78"/>
  <c r="BD79"/>
  <c r="BD80"/>
  <c r="BD81"/>
  <c r="BD82"/>
  <c r="BD84"/>
  <c r="BD86"/>
  <c r="BD87"/>
  <c r="BD88"/>
  <c r="BD89"/>
  <c r="BD90"/>
  <c r="BD91"/>
  <c r="BD92"/>
  <c r="BD93"/>
  <c r="BD94"/>
  <c r="BD95"/>
  <c r="BD96"/>
  <c r="BD97"/>
  <c r="BD98"/>
  <c r="BD99"/>
  <c r="BD100"/>
  <c r="BD101"/>
  <c r="BD102"/>
  <c r="BD103"/>
  <c r="BD104"/>
  <c r="BD106"/>
  <c r="BD40"/>
  <c r="BD83"/>
  <c r="BD105"/>
  <c r="BD85"/>
  <c r="BD107"/>
  <c r="BD303"/>
  <c r="BE303"/>
  <c r="BF303"/>
  <c r="BG303"/>
  <c r="BH303"/>
  <c r="BI37"/>
  <c r="BI38"/>
  <c r="BI39"/>
  <c r="BI77"/>
  <c r="BI78"/>
  <c r="BI79"/>
  <c r="BI80"/>
  <c r="BI81"/>
  <c r="BI82"/>
  <c r="BI84"/>
  <c r="BI86"/>
  <c r="BI87"/>
  <c r="BI88"/>
  <c r="BI89"/>
  <c r="BI90"/>
  <c r="BI91"/>
  <c r="BI92"/>
  <c r="BI93"/>
  <c r="BI94"/>
  <c r="BI95"/>
  <c r="BI96"/>
  <c r="BI97"/>
  <c r="BI98"/>
  <c r="BI99"/>
  <c r="BI100"/>
  <c r="BI101"/>
  <c r="BI102"/>
  <c r="BI103"/>
  <c r="BI104"/>
  <c r="BI106"/>
  <c r="BI40"/>
  <c r="BI83"/>
  <c r="BI105"/>
  <c r="BI85"/>
  <c r="BI107"/>
  <c r="BI303"/>
  <c r="BJ303"/>
  <c r="BK303"/>
  <c r="BL303"/>
  <c r="BM303"/>
  <c r="BN37"/>
  <c r="BN38"/>
  <c r="BN39"/>
  <c r="BN77"/>
  <c r="BN78"/>
  <c r="BN79"/>
  <c r="BN80"/>
  <c r="BN81"/>
  <c r="BN82"/>
  <c r="BN84"/>
  <c r="BN86"/>
  <c r="BN87"/>
  <c r="BN88"/>
  <c r="BN89"/>
  <c r="BN90"/>
  <c r="BN91"/>
  <c r="BN92"/>
  <c r="BN93"/>
  <c r="BN94"/>
  <c r="BN95"/>
  <c r="BN96"/>
  <c r="BN97"/>
  <c r="BN98"/>
  <c r="BN99"/>
  <c r="BN100"/>
  <c r="BN101"/>
  <c r="BN102"/>
  <c r="BN103"/>
  <c r="BN104"/>
  <c r="BN106"/>
  <c r="BN40"/>
  <c r="BN83"/>
  <c r="BN105"/>
  <c r="BN85"/>
  <c r="BN107"/>
  <c r="BN303"/>
  <c r="BO303"/>
  <c r="BP303"/>
  <c r="BQ303"/>
  <c r="BR303"/>
  <c r="AQ305"/>
  <c r="AR305"/>
  <c r="AS305"/>
  <c r="AT305"/>
  <c r="AU305"/>
  <c r="AV305"/>
  <c r="AW305"/>
  <c r="AX305"/>
  <c r="AY43"/>
  <c r="AY42"/>
  <c r="AY41"/>
  <c r="AY305"/>
  <c r="AZ305"/>
  <c r="BA305"/>
  <c r="BB305"/>
  <c r="BC305"/>
  <c r="BD43"/>
  <c r="BD42"/>
  <c r="BD41"/>
  <c r="BD305"/>
  <c r="BE305"/>
  <c r="BF305"/>
  <c r="BG305"/>
  <c r="BH305"/>
  <c r="BI43"/>
  <c r="BI42"/>
  <c r="BI41"/>
  <c r="BI305"/>
  <c r="BJ305"/>
  <c r="BK305"/>
  <c r="BL305"/>
  <c r="BM305"/>
  <c r="BN43"/>
  <c r="BN42"/>
  <c r="BN41"/>
  <c r="BN305"/>
  <c r="BO305"/>
  <c r="BP305"/>
  <c r="BQ305"/>
  <c r="BR305"/>
  <c r="AQ307"/>
  <c r="AR307"/>
  <c r="AS307"/>
  <c r="AT307"/>
  <c r="AU307"/>
  <c r="AV307"/>
  <c r="AW307"/>
  <c r="AX307"/>
  <c r="AY144"/>
  <c r="AY307"/>
  <c r="AZ307"/>
  <c r="BA307"/>
  <c r="BB307"/>
  <c r="BC307"/>
  <c r="BD144"/>
  <c r="BD307"/>
  <c r="BE307"/>
  <c r="BF307"/>
  <c r="BG307"/>
  <c r="BH307"/>
  <c r="BI144"/>
  <c r="BI307"/>
  <c r="BJ307"/>
  <c r="BK307"/>
  <c r="BL307"/>
  <c r="BM307"/>
  <c r="BN144"/>
  <c r="BN307"/>
  <c r="BO307"/>
  <c r="BP307"/>
  <c r="BQ307"/>
  <c r="BR307"/>
  <c r="AQ309"/>
  <c r="AR309"/>
  <c r="AS309"/>
  <c r="AT309"/>
  <c r="AU309"/>
  <c r="AV309"/>
  <c r="AW309"/>
  <c r="AX309"/>
  <c r="AY147"/>
  <c r="AY112"/>
  <c r="AY74"/>
  <c r="AY72"/>
  <c r="AY70"/>
  <c r="AY69"/>
  <c r="AY66"/>
  <c r="AY65"/>
  <c r="AY64"/>
  <c r="AY63"/>
  <c r="AY62"/>
  <c r="AY61"/>
  <c r="AY73"/>
  <c r="AY309"/>
  <c r="AZ309"/>
  <c r="BA309"/>
  <c r="BB309"/>
  <c r="BC309"/>
  <c r="BD147"/>
  <c r="BD112"/>
  <c r="BD74"/>
  <c r="BD72"/>
  <c r="BD70"/>
  <c r="BD69"/>
  <c r="BD66"/>
  <c r="BD65"/>
  <c r="BD64"/>
  <c r="BD63"/>
  <c r="BD62"/>
  <c r="BD61"/>
  <c r="BD73"/>
  <c r="BD309"/>
  <c r="BE309"/>
  <c r="BF309"/>
  <c r="BG309"/>
  <c r="BH309"/>
  <c r="BI147"/>
  <c r="BI112"/>
  <c r="BI74"/>
  <c r="BI72"/>
  <c r="BI70"/>
  <c r="BI69"/>
  <c r="BI66"/>
  <c r="BI65"/>
  <c r="BI64"/>
  <c r="BI63"/>
  <c r="BI62"/>
  <c r="BI61"/>
  <c r="BI73"/>
  <c r="BI309"/>
  <c r="BJ309"/>
  <c r="BK309"/>
  <c r="BL309"/>
  <c r="BM309"/>
  <c r="BN147"/>
  <c r="BN112"/>
  <c r="BN74"/>
  <c r="BN72"/>
  <c r="BN70"/>
  <c r="BN69"/>
  <c r="BN66"/>
  <c r="BN65"/>
  <c r="BN64"/>
  <c r="BN63"/>
  <c r="BN62"/>
  <c r="BN61"/>
  <c r="BN73"/>
  <c r="BN309"/>
  <c r="BO309"/>
  <c r="BP309"/>
  <c r="BQ309"/>
  <c r="BR309"/>
  <c r="AQ311"/>
  <c r="AR311"/>
  <c r="AS311"/>
  <c r="AT311"/>
  <c r="AU311"/>
  <c r="AV311"/>
  <c r="AW311"/>
  <c r="AX311"/>
  <c r="AY134"/>
  <c r="AY311"/>
  <c r="AZ311"/>
  <c r="BA311"/>
  <c r="BB311"/>
  <c r="BC311"/>
  <c r="BD134"/>
  <c r="BD311"/>
  <c r="BE311"/>
  <c r="BF311"/>
  <c r="BG311"/>
  <c r="BH311"/>
  <c r="BI134"/>
  <c r="BI311"/>
  <c r="BJ311"/>
  <c r="BK311"/>
  <c r="BL311"/>
  <c r="BM311"/>
  <c r="BN134"/>
  <c r="BN311"/>
  <c r="BO311"/>
  <c r="BP311"/>
  <c r="BQ311"/>
  <c r="BR311"/>
  <c r="AQ313"/>
  <c r="AR313"/>
  <c r="AS313"/>
  <c r="AT313"/>
  <c r="AU313"/>
  <c r="AV313"/>
  <c r="AW313"/>
  <c r="AX313"/>
  <c r="AY135"/>
  <c r="AY136"/>
  <c r="AY313"/>
  <c r="AZ313"/>
  <c r="BA313"/>
  <c r="BB313"/>
  <c r="BC313"/>
  <c r="BD135"/>
  <c r="BD136"/>
  <c r="BD313"/>
  <c r="BE313"/>
  <c r="BF313"/>
  <c r="BG313"/>
  <c r="BH313"/>
  <c r="BI135"/>
  <c r="BI136"/>
  <c r="BI313"/>
  <c r="BJ313"/>
  <c r="BK313"/>
  <c r="BL313"/>
  <c r="BM313"/>
  <c r="BN135"/>
  <c r="BN136"/>
  <c r="BN313"/>
  <c r="BO313"/>
  <c r="BP313"/>
  <c r="BQ313"/>
  <c r="BR313"/>
  <c r="AQ315"/>
  <c r="AR315"/>
  <c r="AS315"/>
  <c r="AT315"/>
  <c r="AU315"/>
  <c r="AV315"/>
  <c r="AW315"/>
  <c r="AX315"/>
  <c r="AY75"/>
  <c r="AY76"/>
  <c r="AY315"/>
  <c r="AZ315"/>
  <c r="BA315"/>
  <c r="BB315"/>
  <c r="BC315"/>
  <c r="BD75"/>
  <c r="BD76"/>
  <c r="BD315"/>
  <c r="BE315"/>
  <c r="BF315"/>
  <c r="BG315"/>
  <c r="BH315"/>
  <c r="BI75"/>
  <c r="BI76"/>
  <c r="BI315"/>
  <c r="BJ315"/>
  <c r="BK315"/>
  <c r="BL315"/>
  <c r="BM315"/>
  <c r="BN75"/>
  <c r="BN76"/>
  <c r="BN315"/>
  <c r="BO315"/>
  <c r="BP315"/>
  <c r="BQ315"/>
  <c r="BR315"/>
  <c r="AQ317"/>
  <c r="AR317"/>
  <c r="AS317"/>
  <c r="AT317"/>
  <c r="AU317"/>
  <c r="AV317"/>
  <c r="AW317"/>
  <c r="AX317"/>
  <c r="AY129"/>
  <c r="AY317"/>
  <c r="AZ317"/>
  <c r="BA317"/>
  <c r="BB317"/>
  <c r="BC317"/>
  <c r="BD129"/>
  <c r="BD317"/>
  <c r="BE317"/>
  <c r="BF317"/>
  <c r="BG317"/>
  <c r="BH317"/>
  <c r="BI129"/>
  <c r="BI317"/>
  <c r="BJ317"/>
  <c r="BK317"/>
  <c r="BL317"/>
  <c r="BM317"/>
  <c r="BN129"/>
  <c r="BN317"/>
  <c r="BO317"/>
  <c r="BP317"/>
  <c r="BQ317"/>
  <c r="BR317"/>
  <c r="AO144"/>
  <c r="AO307"/>
  <c r="AP144"/>
  <c r="AP307"/>
  <c r="AO37"/>
  <c r="AO38"/>
  <c r="AO39"/>
  <c r="AO77"/>
  <c r="AO78"/>
  <c r="AO79"/>
  <c r="AO80"/>
  <c r="AO81"/>
  <c r="AO82"/>
  <c r="AO84"/>
  <c r="AO86"/>
  <c r="AO87"/>
  <c r="AO88"/>
  <c r="AO89"/>
  <c r="AO90"/>
  <c r="AO91"/>
  <c r="AO92"/>
  <c r="AO93"/>
  <c r="AO94"/>
  <c r="AO95"/>
  <c r="AO96"/>
  <c r="AO97"/>
  <c r="AO98"/>
  <c r="AO99"/>
  <c r="AO100"/>
  <c r="AO101"/>
  <c r="AO102"/>
  <c r="AO103"/>
  <c r="AO104"/>
  <c r="AO106"/>
  <c r="AO40"/>
  <c r="AO83"/>
  <c r="AO105"/>
  <c r="AO85"/>
  <c r="AO107"/>
  <c r="AO303"/>
  <c r="AP37"/>
  <c r="AP38"/>
  <c r="AP39"/>
  <c r="AP77"/>
  <c r="AP78"/>
  <c r="AP79"/>
  <c r="AP80"/>
  <c r="AP81"/>
  <c r="AP82"/>
  <c r="AP84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6"/>
  <c r="AP40"/>
  <c r="AP83"/>
  <c r="AP105"/>
  <c r="AP85"/>
  <c r="AP107"/>
  <c r="AP303"/>
  <c r="AO143"/>
  <c r="AP143"/>
  <c r="AP44"/>
  <c r="AP45"/>
  <c r="AP46"/>
  <c r="AP47"/>
  <c r="AP48"/>
  <c r="AP49"/>
  <c r="AP50"/>
  <c r="AP51"/>
  <c r="AP52"/>
  <c r="AP53"/>
  <c r="AP54"/>
  <c r="AP55"/>
  <c r="AP56"/>
  <c r="AP295"/>
  <c r="AO43"/>
  <c r="AO42"/>
  <c r="AO41"/>
  <c r="AO305"/>
  <c r="AO147"/>
  <c r="AO112"/>
  <c r="AO74"/>
  <c r="AO72"/>
  <c r="AO70"/>
  <c r="AO69"/>
  <c r="AO66"/>
  <c r="AO65"/>
  <c r="AO64"/>
  <c r="AO63"/>
  <c r="AO62"/>
  <c r="AO61"/>
  <c r="AO73"/>
  <c r="AO309"/>
  <c r="AP147"/>
  <c r="AP112"/>
  <c r="AP74"/>
  <c r="AP72"/>
  <c r="AP70"/>
  <c r="AP69"/>
  <c r="AP66"/>
  <c r="AP65"/>
  <c r="AP64"/>
  <c r="AP63"/>
  <c r="AP62"/>
  <c r="AP61"/>
  <c r="AP73"/>
  <c r="AP309"/>
  <c r="AO28"/>
  <c r="AO29"/>
  <c r="AO30"/>
  <c r="AO31"/>
  <c r="AO32"/>
  <c r="AO33"/>
  <c r="AO34"/>
  <c r="AO35"/>
  <c r="AO301"/>
  <c r="AO115"/>
  <c r="AO117"/>
  <c r="AO118"/>
  <c r="AO120"/>
  <c r="AO121"/>
  <c r="AO122"/>
  <c r="AO123"/>
  <c r="AO124"/>
  <c r="AO125"/>
  <c r="AO126"/>
  <c r="AO127"/>
  <c r="AO128"/>
  <c r="AO116"/>
  <c r="AO119"/>
  <c r="AO277"/>
  <c r="AP115"/>
  <c r="AP117"/>
  <c r="AP118"/>
  <c r="AP120"/>
  <c r="AP121"/>
  <c r="AP122"/>
  <c r="AP123"/>
  <c r="AP124"/>
  <c r="AP125"/>
  <c r="AP126"/>
  <c r="AP127"/>
  <c r="AP128"/>
  <c r="AP116"/>
  <c r="AP119"/>
  <c r="AP277"/>
  <c r="BR140"/>
  <c r="BR139"/>
  <c r="BR138"/>
  <c r="BR151"/>
  <c r="BR133"/>
  <c r="BR132"/>
  <c r="BR114"/>
  <c r="BR111"/>
  <c r="BR23"/>
  <c r="BR22"/>
  <c r="BR21"/>
  <c r="AY26"/>
  <c r="AY27"/>
  <c r="BD137"/>
  <c r="BD133"/>
  <c r="BE133"/>
  <c r="BF133"/>
  <c r="BG133"/>
  <c r="BH133"/>
  <c r="BI137"/>
  <c r="BI133"/>
  <c r="BJ133"/>
  <c r="BK133"/>
  <c r="BL133"/>
  <c r="BM133"/>
  <c r="BN137"/>
  <c r="BN133"/>
  <c r="BO133"/>
  <c r="BP133"/>
  <c r="BQ133"/>
  <c r="BC133"/>
  <c r="AY137"/>
  <c r="AP137"/>
  <c r="AO137"/>
  <c r="BN71"/>
  <c r="BI71"/>
  <c r="BD71"/>
  <c r="AY71"/>
  <c r="AP71"/>
  <c r="AO71"/>
  <c r="BN27"/>
  <c r="BI27"/>
  <c r="BD27"/>
  <c r="AP27"/>
  <c r="AO27"/>
  <c r="BN26"/>
  <c r="BI26"/>
  <c r="BD26"/>
  <c r="AP26"/>
  <c r="AO26"/>
  <c r="AW140"/>
  <c r="AW139"/>
  <c r="AW138"/>
  <c r="AW133"/>
  <c r="AW132"/>
  <c r="AW114"/>
  <c r="AW111"/>
  <c r="AW23"/>
  <c r="AW22"/>
  <c r="AW21"/>
  <c r="AQ368"/>
  <c r="AR368"/>
  <c r="AS368"/>
  <c r="AT368"/>
  <c r="AU368"/>
  <c r="AV368"/>
  <c r="AW368"/>
  <c r="AX368"/>
  <c r="AZ368"/>
  <c r="BA368"/>
  <c r="BB368"/>
  <c r="BC368"/>
  <c r="BE368"/>
  <c r="BF368"/>
  <c r="BG368"/>
  <c r="BH368"/>
  <c r="BJ368"/>
  <c r="BK368"/>
  <c r="BL368"/>
  <c r="BM368"/>
  <c r="BO368"/>
  <c r="BP368"/>
  <c r="BQ368"/>
  <c r="BR368"/>
  <c r="AQ366"/>
  <c r="AR366"/>
  <c r="AS366"/>
  <c r="AT366"/>
  <c r="AU366"/>
  <c r="AV366"/>
  <c r="AW366"/>
  <c r="AX366"/>
  <c r="AZ366"/>
  <c r="BA366"/>
  <c r="BB366"/>
  <c r="BC366"/>
  <c r="BE366"/>
  <c r="BF366"/>
  <c r="BG366"/>
  <c r="BH366"/>
  <c r="BJ366"/>
  <c r="BK366"/>
  <c r="BL366"/>
  <c r="BM366"/>
  <c r="BO366"/>
  <c r="BP366"/>
  <c r="BQ366"/>
  <c r="BR366"/>
  <c r="AQ364"/>
  <c r="AR364"/>
  <c r="AS364"/>
  <c r="AT364"/>
  <c r="AU364"/>
  <c r="AV364"/>
  <c r="AW364"/>
  <c r="AX364"/>
  <c r="AZ364"/>
  <c r="BA364"/>
  <c r="BB364"/>
  <c r="BC364"/>
  <c r="BE364"/>
  <c r="BF364"/>
  <c r="BG364"/>
  <c r="BH364"/>
  <c r="BJ364"/>
  <c r="BK364"/>
  <c r="BL364"/>
  <c r="BM364"/>
  <c r="BO364"/>
  <c r="BP364"/>
  <c r="BQ364"/>
  <c r="BR364"/>
  <c r="AQ362"/>
  <c r="AR362"/>
  <c r="AS362"/>
  <c r="AT362"/>
  <c r="AU362"/>
  <c r="AV362"/>
  <c r="AW362"/>
  <c r="AX362"/>
  <c r="AZ362"/>
  <c r="BA362"/>
  <c r="BB362"/>
  <c r="BC362"/>
  <c r="BE362"/>
  <c r="BF362"/>
  <c r="BG362"/>
  <c r="BH362"/>
  <c r="BJ362"/>
  <c r="BK362"/>
  <c r="BL362"/>
  <c r="BM362"/>
  <c r="BO362"/>
  <c r="BP362"/>
  <c r="BQ362"/>
  <c r="BR362"/>
  <c r="AQ360"/>
  <c r="AR360"/>
  <c r="AS360"/>
  <c r="AT360"/>
  <c r="AU360"/>
  <c r="AV360"/>
  <c r="AW360"/>
  <c r="AX360"/>
  <c r="AZ360"/>
  <c r="BA360"/>
  <c r="BB360"/>
  <c r="BC360"/>
  <c r="BE360"/>
  <c r="BF360"/>
  <c r="BG360"/>
  <c r="BH360"/>
  <c r="BJ360"/>
  <c r="BK360"/>
  <c r="BL360"/>
  <c r="BM360"/>
  <c r="BO360"/>
  <c r="BP360"/>
  <c r="BQ360"/>
  <c r="BR360"/>
  <c r="AQ358"/>
  <c r="AR358"/>
  <c r="AS358"/>
  <c r="AT358"/>
  <c r="AU358"/>
  <c r="AV358"/>
  <c r="AW358"/>
  <c r="AX358"/>
  <c r="AZ358"/>
  <c r="BA358"/>
  <c r="BB358"/>
  <c r="BC358"/>
  <c r="BE358"/>
  <c r="BF358"/>
  <c r="BG358"/>
  <c r="BH358"/>
  <c r="BJ358"/>
  <c r="BK358"/>
  <c r="BL358"/>
  <c r="BM358"/>
  <c r="BO358"/>
  <c r="BP358"/>
  <c r="BQ358"/>
  <c r="BR358"/>
  <c r="AQ356"/>
  <c r="AR356"/>
  <c r="AS356"/>
  <c r="AT356"/>
  <c r="AU356"/>
  <c r="AV356"/>
  <c r="AW356"/>
  <c r="AX356"/>
  <c r="AZ356"/>
  <c r="BA356"/>
  <c r="BB356"/>
  <c r="BC356"/>
  <c r="BE356"/>
  <c r="BF356"/>
  <c r="BG356"/>
  <c r="BH356"/>
  <c r="BJ356"/>
  <c r="BK356"/>
  <c r="BL356"/>
  <c r="BM356"/>
  <c r="BO356"/>
  <c r="BP356"/>
  <c r="BQ356"/>
  <c r="BR356"/>
  <c r="AQ354"/>
  <c r="AR354"/>
  <c r="AS354"/>
  <c r="AT354"/>
  <c r="AU354"/>
  <c r="AV354"/>
  <c r="AW354"/>
  <c r="AX354"/>
  <c r="AZ354"/>
  <c r="BA354"/>
  <c r="BB354"/>
  <c r="BC354"/>
  <c r="BE354"/>
  <c r="BF354"/>
  <c r="BG354"/>
  <c r="BH354"/>
  <c r="BJ354"/>
  <c r="BK354"/>
  <c r="BL354"/>
  <c r="BM354"/>
  <c r="BO354"/>
  <c r="BP354"/>
  <c r="BQ354"/>
  <c r="BR354"/>
  <c r="AQ352"/>
  <c r="AR352"/>
  <c r="AS352"/>
  <c r="AT352"/>
  <c r="AU352"/>
  <c r="AV352"/>
  <c r="AW352"/>
  <c r="AX352"/>
  <c r="AZ352"/>
  <c r="BA352"/>
  <c r="BB352"/>
  <c r="BC352"/>
  <c r="BE352"/>
  <c r="BF352"/>
  <c r="BG352"/>
  <c r="BH352"/>
  <c r="BJ352"/>
  <c r="BK352"/>
  <c r="BL352"/>
  <c r="BM352"/>
  <c r="BO352"/>
  <c r="BP352"/>
  <c r="BQ352"/>
  <c r="BR352"/>
  <c r="AQ350"/>
  <c r="AR350"/>
  <c r="AS350"/>
  <c r="AT350"/>
  <c r="AU350"/>
  <c r="AV350"/>
  <c r="AW350"/>
  <c r="AX350"/>
  <c r="AZ350"/>
  <c r="BA350"/>
  <c r="BB350"/>
  <c r="BC350"/>
  <c r="BE350"/>
  <c r="BF350"/>
  <c r="BG350"/>
  <c r="BH350"/>
  <c r="BJ350"/>
  <c r="BK350"/>
  <c r="BL350"/>
  <c r="BM350"/>
  <c r="BO350"/>
  <c r="BP350"/>
  <c r="BQ350"/>
  <c r="BR350"/>
  <c r="AQ348"/>
  <c r="AR348"/>
  <c r="AS348"/>
  <c r="AT348"/>
  <c r="AU348"/>
  <c r="AV348"/>
  <c r="AW348"/>
  <c r="AX348"/>
  <c r="AZ348"/>
  <c r="BA348"/>
  <c r="BB348"/>
  <c r="BC348"/>
  <c r="BE348"/>
  <c r="BF348"/>
  <c r="BG348"/>
  <c r="BH348"/>
  <c r="BJ348"/>
  <c r="BK348"/>
  <c r="BL348"/>
  <c r="BM348"/>
  <c r="BO348"/>
  <c r="BP348"/>
  <c r="BQ348"/>
  <c r="BR348"/>
  <c r="AQ346"/>
  <c r="AR346"/>
  <c r="AS346"/>
  <c r="AT346"/>
  <c r="AU346"/>
  <c r="AV346"/>
  <c r="AW346"/>
  <c r="AX346"/>
  <c r="AZ346"/>
  <c r="BA346"/>
  <c r="BB346"/>
  <c r="BC346"/>
  <c r="BE346"/>
  <c r="BF346"/>
  <c r="BG346"/>
  <c r="BH346"/>
  <c r="BJ346"/>
  <c r="BK346"/>
  <c r="BL346"/>
  <c r="BM346"/>
  <c r="BO346"/>
  <c r="BP346"/>
  <c r="BQ346"/>
  <c r="BR346"/>
  <c r="AQ344"/>
  <c r="AR344"/>
  <c r="AS344"/>
  <c r="AT344"/>
  <c r="AU344"/>
  <c r="AV344"/>
  <c r="AW344"/>
  <c r="AX344"/>
  <c r="AZ344"/>
  <c r="BA344"/>
  <c r="BB344"/>
  <c r="BC344"/>
  <c r="BE344"/>
  <c r="BF344"/>
  <c r="BG344"/>
  <c r="BH344"/>
  <c r="BJ344"/>
  <c r="BK344"/>
  <c r="BL344"/>
  <c r="BM344"/>
  <c r="BO344"/>
  <c r="BP344"/>
  <c r="BQ344"/>
  <c r="BR344"/>
  <c r="AQ342"/>
  <c r="AR342"/>
  <c r="AS342"/>
  <c r="AT342"/>
  <c r="AU342"/>
  <c r="AV342"/>
  <c r="AW342"/>
  <c r="AX342"/>
  <c r="AZ342"/>
  <c r="BA342"/>
  <c r="BB342"/>
  <c r="BC342"/>
  <c r="BE342"/>
  <c r="BF342"/>
  <c r="BG342"/>
  <c r="BH342"/>
  <c r="BJ342"/>
  <c r="BK342"/>
  <c r="BL342"/>
  <c r="BM342"/>
  <c r="BO342"/>
  <c r="BP342"/>
  <c r="BQ342"/>
  <c r="BR342"/>
  <c r="AQ340"/>
  <c r="AR340"/>
  <c r="AS340"/>
  <c r="AT340"/>
  <c r="AU340"/>
  <c r="AV340"/>
  <c r="AW340"/>
  <c r="AX340"/>
  <c r="AZ340"/>
  <c r="BA340"/>
  <c r="BB340"/>
  <c r="BC340"/>
  <c r="BE340"/>
  <c r="BF340"/>
  <c r="BG340"/>
  <c r="BH340"/>
  <c r="BJ340"/>
  <c r="BK340"/>
  <c r="BL340"/>
  <c r="BM340"/>
  <c r="BO340"/>
  <c r="BP340"/>
  <c r="BQ340"/>
  <c r="BR340"/>
  <c r="AQ338"/>
  <c r="AR338"/>
  <c r="AS338"/>
  <c r="AT338"/>
  <c r="AU338"/>
  <c r="AV338"/>
  <c r="AW338"/>
  <c r="AX338"/>
  <c r="AZ338"/>
  <c r="BA338"/>
  <c r="BB338"/>
  <c r="BC338"/>
  <c r="BE338"/>
  <c r="BF338"/>
  <c r="BG338"/>
  <c r="BH338"/>
  <c r="BJ338"/>
  <c r="BK338"/>
  <c r="BL338"/>
  <c r="BM338"/>
  <c r="BO338"/>
  <c r="BP338"/>
  <c r="BQ338"/>
  <c r="BR338"/>
  <c r="AQ336"/>
  <c r="AR336"/>
  <c r="AS336"/>
  <c r="AT336"/>
  <c r="AU336"/>
  <c r="AV336"/>
  <c r="AW336"/>
  <c r="AX336"/>
  <c r="AZ336"/>
  <c r="BA336"/>
  <c r="BB336"/>
  <c r="BC336"/>
  <c r="BE336"/>
  <c r="BF336"/>
  <c r="BG336"/>
  <c r="BH336"/>
  <c r="BJ336"/>
  <c r="BK336"/>
  <c r="BL336"/>
  <c r="BM336"/>
  <c r="BO336"/>
  <c r="BP336"/>
  <c r="BQ336"/>
  <c r="BR336"/>
  <c r="AQ334"/>
  <c r="AR334"/>
  <c r="AS334"/>
  <c r="AT334"/>
  <c r="AU334"/>
  <c r="AV334"/>
  <c r="AW334"/>
  <c r="AX334"/>
  <c r="AZ334"/>
  <c r="BA334"/>
  <c r="BB334"/>
  <c r="BC334"/>
  <c r="BE334"/>
  <c r="BF334"/>
  <c r="BG334"/>
  <c r="BH334"/>
  <c r="BJ334"/>
  <c r="BK334"/>
  <c r="BL334"/>
  <c r="BM334"/>
  <c r="BO334"/>
  <c r="BP334"/>
  <c r="BQ334"/>
  <c r="BR334"/>
  <c r="AQ332"/>
  <c r="AR332"/>
  <c r="AS332"/>
  <c r="AT332"/>
  <c r="AU332"/>
  <c r="AV332"/>
  <c r="AW332"/>
  <c r="AX332"/>
  <c r="AZ332"/>
  <c r="BA332"/>
  <c r="BB332"/>
  <c r="BC332"/>
  <c r="BE332"/>
  <c r="BF332"/>
  <c r="BG332"/>
  <c r="BH332"/>
  <c r="BJ332"/>
  <c r="BK332"/>
  <c r="BL332"/>
  <c r="BM332"/>
  <c r="BO332"/>
  <c r="BP332"/>
  <c r="BQ332"/>
  <c r="BR332"/>
  <c r="AQ281"/>
  <c r="AR281"/>
  <c r="AS281"/>
  <c r="AT281"/>
  <c r="AU281"/>
  <c r="AV281"/>
  <c r="AW281"/>
  <c r="AX281"/>
  <c r="AZ281"/>
  <c r="BA281"/>
  <c r="BB281"/>
  <c r="BC281"/>
  <c r="BE281"/>
  <c r="BF281"/>
  <c r="BG281"/>
  <c r="BH281"/>
  <c r="BJ281"/>
  <c r="BK281"/>
  <c r="BL281"/>
  <c r="BM281"/>
  <c r="BO281"/>
  <c r="BP281"/>
  <c r="BQ281"/>
  <c r="BR281"/>
  <c r="AQ330"/>
  <c r="AR330"/>
  <c r="AS330"/>
  <c r="AT330"/>
  <c r="AU330"/>
  <c r="AV330"/>
  <c r="AW330"/>
  <c r="AX330"/>
  <c r="AZ330"/>
  <c r="BA330"/>
  <c r="BB330"/>
  <c r="BC330"/>
  <c r="BE330"/>
  <c r="BF330"/>
  <c r="BG330"/>
  <c r="BH330"/>
  <c r="BJ330"/>
  <c r="BK330"/>
  <c r="BL330"/>
  <c r="BM330"/>
  <c r="BO330"/>
  <c r="BP330"/>
  <c r="BQ330"/>
  <c r="BR330"/>
  <c r="AQ279"/>
  <c r="AR279"/>
  <c r="AS279"/>
  <c r="AT279"/>
  <c r="AU279"/>
  <c r="AV279"/>
  <c r="AW279"/>
  <c r="AX279"/>
  <c r="AZ279"/>
  <c r="BA279"/>
  <c r="BB279"/>
  <c r="BC279"/>
  <c r="BE279"/>
  <c r="BF279"/>
  <c r="BG279"/>
  <c r="BH279"/>
  <c r="BJ279"/>
  <c r="BK279"/>
  <c r="BL279"/>
  <c r="BM279"/>
  <c r="BO279"/>
  <c r="BP279"/>
  <c r="BQ279"/>
  <c r="BR279"/>
  <c r="AQ326"/>
  <c r="AR326"/>
  <c r="AS326"/>
  <c r="AT326"/>
  <c r="AU326"/>
  <c r="AV326"/>
  <c r="AW326"/>
  <c r="AX326"/>
  <c r="AZ326"/>
  <c r="BA326"/>
  <c r="BB326"/>
  <c r="BC326"/>
  <c r="BE326"/>
  <c r="BF326"/>
  <c r="BG326"/>
  <c r="BH326"/>
  <c r="BJ326"/>
  <c r="BK326"/>
  <c r="BL326"/>
  <c r="BM326"/>
  <c r="BO326"/>
  <c r="BP326"/>
  <c r="BQ326"/>
  <c r="BR326"/>
  <c r="AQ328"/>
  <c r="AR328"/>
  <c r="AS328"/>
  <c r="AT328"/>
  <c r="AU328"/>
  <c r="AV328"/>
  <c r="AW328"/>
  <c r="AX328"/>
  <c r="AZ328"/>
  <c r="BA328"/>
  <c r="BB328"/>
  <c r="BC328"/>
  <c r="BE328"/>
  <c r="BF328"/>
  <c r="BG328"/>
  <c r="BH328"/>
  <c r="BJ328"/>
  <c r="BK328"/>
  <c r="BL328"/>
  <c r="BM328"/>
  <c r="BO328"/>
  <c r="BP328"/>
  <c r="BQ328"/>
  <c r="BR328"/>
  <c r="AO24"/>
  <c r="AO281"/>
  <c r="AP24"/>
  <c r="AP281"/>
  <c r="AO25"/>
  <c r="AP25"/>
  <c r="AP28"/>
  <c r="AP29"/>
  <c r="AP30"/>
  <c r="AP31"/>
  <c r="AP32"/>
  <c r="AP33"/>
  <c r="AP34"/>
  <c r="AP35"/>
  <c r="AP41"/>
  <c r="AP42"/>
  <c r="AP43"/>
  <c r="AP305"/>
  <c r="AO44"/>
  <c r="AO45"/>
  <c r="AO46"/>
  <c r="AO47"/>
  <c r="AO48"/>
  <c r="AO49"/>
  <c r="AO50"/>
  <c r="AO51"/>
  <c r="AO52"/>
  <c r="AO53"/>
  <c r="AO54"/>
  <c r="AO55"/>
  <c r="AO56"/>
  <c r="AO57"/>
  <c r="AP57"/>
  <c r="AO58"/>
  <c r="AP58"/>
  <c r="AO59"/>
  <c r="AP59"/>
  <c r="AO60"/>
  <c r="AP60"/>
  <c r="AO75"/>
  <c r="AP75"/>
  <c r="AP76"/>
  <c r="AP315"/>
  <c r="AO76"/>
  <c r="AO108"/>
  <c r="AP108"/>
  <c r="AO109"/>
  <c r="AO287"/>
  <c r="AP109"/>
  <c r="AP287"/>
  <c r="AO110"/>
  <c r="AO297"/>
  <c r="AP110"/>
  <c r="AP297"/>
  <c r="AO113"/>
  <c r="AP113"/>
  <c r="AO129"/>
  <c r="AO317"/>
  <c r="AP129"/>
  <c r="AP317"/>
  <c r="AO130"/>
  <c r="AP130"/>
  <c r="AO131"/>
  <c r="AP131"/>
  <c r="AO134"/>
  <c r="AO311"/>
  <c r="AP134"/>
  <c r="AP311"/>
  <c r="AO135"/>
  <c r="AP135"/>
  <c r="AO136"/>
  <c r="AP136"/>
  <c r="AO141"/>
  <c r="AP141"/>
  <c r="AO142"/>
  <c r="AP142"/>
  <c r="AO145"/>
  <c r="AP145"/>
  <c r="AO146"/>
  <c r="AP146"/>
  <c r="AO148"/>
  <c r="AO283"/>
  <c r="AP148"/>
  <c r="AP283"/>
  <c r="AO149"/>
  <c r="AP149"/>
  <c r="AP155"/>
  <c r="AP332"/>
  <c r="AP156"/>
  <c r="AP157"/>
  <c r="AP158"/>
  <c r="AP159"/>
  <c r="AP160"/>
  <c r="AP161"/>
  <c r="AP162"/>
  <c r="AP163"/>
  <c r="AP164"/>
  <c r="AP165"/>
  <c r="AP166"/>
  <c r="AP167"/>
  <c r="AP168"/>
  <c r="AP366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90"/>
  <c r="AP191"/>
  <c r="AP192"/>
  <c r="AP193"/>
  <c r="AP194"/>
  <c r="AP195"/>
  <c r="AP196"/>
  <c r="AP197"/>
  <c r="AP198"/>
  <c r="AP199"/>
  <c r="AP200"/>
  <c r="AP201"/>
  <c r="AP202"/>
  <c r="AP203"/>
  <c r="AP204"/>
  <c r="AP205"/>
  <c r="AP206"/>
  <c r="AP207"/>
  <c r="AP208"/>
  <c r="AP209"/>
  <c r="AP210"/>
  <c r="AP211"/>
  <c r="AP344"/>
  <c r="AP212"/>
  <c r="AP338"/>
  <c r="AP213"/>
  <c r="AP214"/>
  <c r="AP215"/>
  <c r="AP216"/>
  <c r="AP217"/>
  <c r="AP218"/>
  <c r="AP219"/>
  <c r="AP221"/>
  <c r="AP222"/>
  <c r="AP340"/>
  <c r="AP224"/>
  <c r="AP225"/>
  <c r="AP226"/>
  <c r="AP227"/>
  <c r="AP228"/>
  <c r="AP229"/>
  <c r="AP230"/>
  <c r="AP231"/>
  <c r="AP232"/>
  <c r="AP233"/>
  <c r="AP234"/>
  <c r="AP235"/>
  <c r="AP236"/>
  <c r="AP237"/>
  <c r="AP238"/>
  <c r="AP239"/>
  <c r="AP368"/>
  <c r="AP240"/>
  <c r="AP241"/>
  <c r="AP244"/>
  <c r="AP362"/>
  <c r="AP245"/>
  <c r="AP364"/>
  <c r="AP247"/>
  <c r="AP248"/>
  <c r="AP251"/>
  <c r="AP252"/>
  <c r="AP253"/>
  <c r="AP254"/>
  <c r="AP255"/>
  <c r="AP256"/>
  <c r="AP260"/>
  <c r="AP261"/>
  <c r="AP262"/>
  <c r="AP263"/>
  <c r="AP264"/>
  <c r="AP265"/>
  <c r="AP266"/>
  <c r="AP358"/>
  <c r="AP267"/>
  <c r="AP268"/>
  <c r="AP269"/>
  <c r="BN24"/>
  <c r="BN281"/>
  <c r="BN113"/>
  <c r="BN130"/>
  <c r="BN131"/>
  <c r="BN143"/>
  <c r="BN155"/>
  <c r="BN332"/>
  <c r="BN156"/>
  <c r="BN157"/>
  <c r="BN158"/>
  <c r="BN159"/>
  <c r="BN160"/>
  <c r="BN161"/>
  <c r="BN162"/>
  <c r="BN163"/>
  <c r="BN164"/>
  <c r="BN165"/>
  <c r="BN166"/>
  <c r="BN167"/>
  <c r="BN168"/>
  <c r="BN366"/>
  <c r="BN169"/>
  <c r="BN170"/>
  <c r="BN171"/>
  <c r="BN172"/>
  <c r="BN173"/>
  <c r="BN174"/>
  <c r="BN175"/>
  <c r="BN176"/>
  <c r="BN177"/>
  <c r="BN178"/>
  <c r="BN179"/>
  <c r="BN180"/>
  <c r="BN181"/>
  <c r="BN182"/>
  <c r="BN183"/>
  <c r="BN184"/>
  <c r="BN185"/>
  <c r="BN186"/>
  <c r="BN187"/>
  <c r="BN188"/>
  <c r="BN190"/>
  <c r="BN191"/>
  <c r="BN192"/>
  <c r="BN193"/>
  <c r="BN194"/>
  <c r="BN195"/>
  <c r="BN196"/>
  <c r="BN197"/>
  <c r="BN198"/>
  <c r="BN199"/>
  <c r="BN200"/>
  <c r="BN201"/>
  <c r="BN202"/>
  <c r="BN203"/>
  <c r="BN204"/>
  <c r="BN205"/>
  <c r="BN206"/>
  <c r="BN207"/>
  <c r="BN208"/>
  <c r="BN209"/>
  <c r="BN210"/>
  <c r="BN211"/>
  <c r="BN344"/>
  <c r="BN212"/>
  <c r="BN338"/>
  <c r="BN213"/>
  <c r="BN214"/>
  <c r="BN215"/>
  <c r="BN216"/>
  <c r="BN217"/>
  <c r="BN218"/>
  <c r="BN219"/>
  <c r="BN221"/>
  <c r="BN222"/>
  <c r="BN340"/>
  <c r="BN224"/>
  <c r="BN225"/>
  <c r="BN226"/>
  <c r="BN227"/>
  <c r="BN228"/>
  <c r="BN229"/>
  <c r="BN230"/>
  <c r="BN231"/>
  <c r="BN232"/>
  <c r="BN233"/>
  <c r="BN234"/>
  <c r="BN235"/>
  <c r="BN236"/>
  <c r="BN237"/>
  <c r="BN238"/>
  <c r="BN239"/>
  <c r="BN368"/>
  <c r="BN240"/>
  <c r="BN241"/>
  <c r="BN244"/>
  <c r="BN362"/>
  <c r="BN245"/>
  <c r="BN364"/>
  <c r="BN247"/>
  <c r="BN248"/>
  <c r="BN251"/>
  <c r="BN252"/>
  <c r="BN253"/>
  <c r="BN254"/>
  <c r="BN255"/>
  <c r="BN256"/>
  <c r="BN260"/>
  <c r="BN261"/>
  <c r="BN262"/>
  <c r="BN263"/>
  <c r="BN264"/>
  <c r="BN265"/>
  <c r="BN266"/>
  <c r="BN358"/>
  <c r="BN267"/>
  <c r="BN268"/>
  <c r="BN269"/>
  <c r="BI24"/>
  <c r="BI281"/>
  <c r="BI113"/>
  <c r="BI130"/>
  <c r="BI131"/>
  <c r="BI143"/>
  <c r="BI149"/>
  <c r="BI155"/>
  <c r="BI332"/>
  <c r="BI156"/>
  <c r="BI157"/>
  <c r="BI158"/>
  <c r="BI159"/>
  <c r="BI160"/>
  <c r="BI161"/>
  <c r="BI162"/>
  <c r="BI163"/>
  <c r="BI164"/>
  <c r="BI165"/>
  <c r="BI166"/>
  <c r="BI167"/>
  <c r="BI168"/>
  <c r="BI366"/>
  <c r="BI169"/>
  <c r="BI170"/>
  <c r="BI171"/>
  <c r="BI172"/>
  <c r="BI173"/>
  <c r="BI174"/>
  <c r="BI175"/>
  <c r="BI176"/>
  <c r="BI177"/>
  <c r="BI178"/>
  <c r="BI179"/>
  <c r="BI180"/>
  <c r="BI181"/>
  <c r="BI182"/>
  <c r="BI183"/>
  <c r="BI184"/>
  <c r="BI185"/>
  <c r="BI186"/>
  <c r="BI187"/>
  <c r="BI188"/>
  <c r="BI190"/>
  <c r="BI191"/>
  <c r="BI192"/>
  <c r="BI193"/>
  <c r="BI194"/>
  <c r="BI195"/>
  <c r="BI196"/>
  <c r="BI197"/>
  <c r="BI198"/>
  <c r="BI199"/>
  <c r="BI200"/>
  <c r="BI201"/>
  <c r="BI202"/>
  <c r="BI203"/>
  <c r="BI204"/>
  <c r="BI205"/>
  <c r="BI206"/>
  <c r="BI207"/>
  <c r="BI208"/>
  <c r="BI209"/>
  <c r="BI210"/>
  <c r="BI211"/>
  <c r="BI344"/>
  <c r="BI212"/>
  <c r="BI338"/>
  <c r="BI213"/>
  <c r="BI214"/>
  <c r="BI215"/>
  <c r="BI216"/>
  <c r="BI217"/>
  <c r="BI218"/>
  <c r="BI219"/>
  <c r="BI221"/>
  <c r="BI222"/>
  <c r="BI340"/>
  <c r="BI224"/>
  <c r="BI225"/>
  <c r="BI226"/>
  <c r="BI227"/>
  <c r="BI228"/>
  <c r="BI229"/>
  <c r="BI230"/>
  <c r="BI231"/>
  <c r="BI232"/>
  <c r="BI233"/>
  <c r="BI234"/>
  <c r="BI235"/>
  <c r="BI236"/>
  <c r="BI237"/>
  <c r="BI238"/>
  <c r="BI239"/>
  <c r="BI368"/>
  <c r="BI240"/>
  <c r="BI241"/>
  <c r="BI244"/>
  <c r="BI362"/>
  <c r="BI245"/>
  <c r="BI364"/>
  <c r="BI247"/>
  <c r="BI248"/>
  <c r="BI251"/>
  <c r="BI252"/>
  <c r="BI253"/>
  <c r="BI254"/>
  <c r="BI255"/>
  <c r="BI256"/>
  <c r="BI260"/>
  <c r="BI261"/>
  <c r="BI262"/>
  <c r="BI263"/>
  <c r="BI264"/>
  <c r="BI265"/>
  <c r="BI266"/>
  <c r="BI358"/>
  <c r="BI267"/>
  <c r="BI268"/>
  <c r="BI269"/>
  <c r="BD24"/>
  <c r="BD281"/>
  <c r="BD113"/>
  <c r="BD130"/>
  <c r="BD131"/>
  <c r="BD143"/>
  <c r="BD149"/>
  <c r="BD155"/>
  <c r="BD332"/>
  <c r="BD156"/>
  <c r="BD157"/>
  <c r="BD158"/>
  <c r="BD159"/>
  <c r="BD160"/>
  <c r="BD161"/>
  <c r="BD162"/>
  <c r="BD163"/>
  <c r="BD164"/>
  <c r="BD165"/>
  <c r="BD166"/>
  <c r="BD167"/>
  <c r="BD168"/>
  <c r="BD366"/>
  <c r="BD169"/>
  <c r="BD170"/>
  <c r="BD171"/>
  <c r="BD172"/>
  <c r="BD173"/>
  <c r="BD174"/>
  <c r="BD175"/>
  <c r="BD176"/>
  <c r="BD177"/>
  <c r="BD178"/>
  <c r="BD179"/>
  <c r="BD180"/>
  <c r="BD181"/>
  <c r="BD182"/>
  <c r="BD183"/>
  <c r="BD184"/>
  <c r="BD185"/>
  <c r="BD186"/>
  <c r="BD187"/>
  <c r="BD188"/>
  <c r="BD190"/>
  <c r="BD191"/>
  <c r="BD192"/>
  <c r="BD193"/>
  <c r="BD194"/>
  <c r="BD195"/>
  <c r="BD196"/>
  <c r="BD197"/>
  <c r="BD198"/>
  <c r="BD199"/>
  <c r="BD200"/>
  <c r="BD201"/>
  <c r="BD202"/>
  <c r="BD203"/>
  <c r="BD204"/>
  <c r="BD205"/>
  <c r="BD206"/>
  <c r="BD207"/>
  <c r="BD208"/>
  <c r="BD209"/>
  <c r="BD210"/>
  <c r="BD211"/>
  <c r="BD344"/>
  <c r="BD212"/>
  <c r="BD338"/>
  <c r="BD213"/>
  <c r="BD214"/>
  <c r="BD215"/>
  <c r="BD216"/>
  <c r="BD217"/>
  <c r="BD218"/>
  <c r="BD219"/>
  <c r="BD221"/>
  <c r="BD222"/>
  <c r="BD340"/>
  <c r="BD224"/>
  <c r="BD225"/>
  <c r="BD226"/>
  <c r="BD227"/>
  <c r="BD228"/>
  <c r="BD229"/>
  <c r="BD230"/>
  <c r="BD231"/>
  <c r="BD232"/>
  <c r="BD233"/>
  <c r="BD234"/>
  <c r="BD235"/>
  <c r="BD236"/>
  <c r="BD237"/>
  <c r="BD238"/>
  <c r="BD239"/>
  <c r="BD368"/>
  <c r="BD240"/>
  <c r="BD241"/>
  <c r="BD244"/>
  <c r="BD362"/>
  <c r="BD245"/>
  <c r="BD364"/>
  <c r="BD247"/>
  <c r="BD248"/>
  <c r="BD251"/>
  <c r="BD252"/>
  <c r="BD253"/>
  <c r="BD254"/>
  <c r="BD255"/>
  <c r="BD256"/>
  <c r="BD260"/>
  <c r="BD261"/>
  <c r="BD262"/>
  <c r="BD263"/>
  <c r="BD264"/>
  <c r="BD265"/>
  <c r="BD266"/>
  <c r="BD358"/>
  <c r="BD267"/>
  <c r="BD268"/>
  <c r="BD269"/>
  <c r="AY24"/>
  <c r="AY281"/>
  <c r="AY113"/>
  <c r="AY130"/>
  <c r="AY131"/>
  <c r="AY143"/>
  <c r="AY149"/>
  <c r="AY155"/>
  <c r="AY332"/>
  <c r="AY156"/>
  <c r="AY157"/>
  <c r="AY158"/>
  <c r="AY159"/>
  <c r="AY160"/>
  <c r="AY161"/>
  <c r="AY162"/>
  <c r="AY163"/>
  <c r="AY164"/>
  <c r="AY165"/>
  <c r="AY166"/>
  <c r="AY167"/>
  <c r="AY168"/>
  <c r="AY366"/>
  <c r="AY169"/>
  <c r="AY170"/>
  <c r="AY171"/>
  <c r="AY172"/>
  <c r="AY173"/>
  <c r="AY174"/>
  <c r="AY175"/>
  <c r="AY176"/>
  <c r="AY177"/>
  <c r="AY178"/>
  <c r="AY179"/>
  <c r="AY180"/>
  <c r="AY181"/>
  <c r="AY182"/>
  <c r="AY183"/>
  <c r="AY184"/>
  <c r="AY185"/>
  <c r="AY186"/>
  <c r="AY187"/>
  <c r="AY188"/>
  <c r="AY190"/>
  <c r="AY191"/>
  <c r="AY192"/>
  <c r="AY193"/>
  <c r="AY194"/>
  <c r="AY195"/>
  <c r="AY196"/>
  <c r="AY197"/>
  <c r="AY198"/>
  <c r="AY199"/>
  <c r="AY200"/>
  <c r="AY201"/>
  <c r="AY202"/>
  <c r="AY203"/>
  <c r="AY204"/>
  <c r="AY205"/>
  <c r="AY206"/>
  <c r="AY207"/>
  <c r="AY208"/>
  <c r="AY209"/>
  <c r="AY210"/>
  <c r="AY211"/>
  <c r="AY344"/>
  <c r="AY212"/>
  <c r="AY338"/>
  <c r="AY213"/>
  <c r="AY214"/>
  <c r="AY215"/>
  <c r="AY216"/>
  <c r="AY217"/>
  <c r="AY218"/>
  <c r="AY219"/>
  <c r="AY221"/>
  <c r="AY222"/>
  <c r="AY340"/>
  <c r="AY224"/>
  <c r="AY225"/>
  <c r="AY226"/>
  <c r="AY227"/>
  <c r="AY228"/>
  <c r="AY229"/>
  <c r="AY230"/>
  <c r="AY231"/>
  <c r="AY232"/>
  <c r="AY233"/>
  <c r="AY234"/>
  <c r="AY235"/>
  <c r="AY236"/>
  <c r="AY237"/>
  <c r="AY238"/>
  <c r="AY239"/>
  <c r="AY368"/>
  <c r="AY240"/>
  <c r="AY241"/>
  <c r="AY244"/>
  <c r="AY362"/>
  <c r="AY245"/>
  <c r="AY364"/>
  <c r="AY247"/>
  <c r="AY248"/>
  <c r="AY251"/>
  <c r="AY252"/>
  <c r="AY253"/>
  <c r="AY254"/>
  <c r="AY255"/>
  <c r="AY256"/>
  <c r="AY260"/>
  <c r="AY261"/>
  <c r="AY262"/>
  <c r="AY263"/>
  <c r="AY264"/>
  <c r="AY265"/>
  <c r="AY266"/>
  <c r="AY358"/>
  <c r="AY267"/>
  <c r="AY268"/>
  <c r="AY269"/>
  <c r="AO155"/>
  <c r="AO332"/>
  <c r="AO156"/>
  <c r="AO157"/>
  <c r="AO158"/>
  <c r="AO159"/>
  <c r="AO160"/>
  <c r="AO161"/>
  <c r="AO162"/>
  <c r="AO163"/>
  <c r="AO164"/>
  <c r="AO165"/>
  <c r="AO166"/>
  <c r="AO167"/>
  <c r="AO168"/>
  <c r="AO366"/>
  <c r="AO169"/>
  <c r="AO170"/>
  <c r="AO171"/>
  <c r="AO172"/>
  <c r="AO173"/>
  <c r="AO174"/>
  <c r="AO175"/>
  <c r="AO176"/>
  <c r="AO177"/>
  <c r="AO178"/>
  <c r="AO179"/>
  <c r="AO180"/>
  <c r="AO181"/>
  <c r="AO182"/>
  <c r="AO183"/>
  <c r="AO184"/>
  <c r="AO185"/>
  <c r="AO186"/>
  <c r="AO187"/>
  <c r="AO188"/>
  <c r="AO190"/>
  <c r="AO191"/>
  <c r="AO192"/>
  <c r="AO193"/>
  <c r="AO194"/>
  <c r="AO195"/>
  <c r="AO196"/>
  <c r="AO197"/>
  <c r="AO198"/>
  <c r="AO199"/>
  <c r="AO200"/>
  <c r="AO201"/>
  <c r="AO202"/>
  <c r="AO203"/>
  <c r="AO204"/>
  <c r="AO205"/>
  <c r="AO206"/>
  <c r="AO207"/>
  <c r="AO208"/>
  <c r="AO209"/>
  <c r="AO210"/>
  <c r="AO211"/>
  <c r="AO344"/>
  <c r="AO212"/>
  <c r="AO338"/>
  <c r="AO213"/>
  <c r="AO214"/>
  <c r="AO215"/>
  <c r="AO216"/>
  <c r="AO217"/>
  <c r="AO218"/>
  <c r="AO219"/>
  <c r="AO221"/>
  <c r="AO222"/>
  <c r="AO340"/>
  <c r="AO224"/>
  <c r="AO225"/>
  <c r="AO226"/>
  <c r="AO227"/>
  <c r="AO228"/>
  <c r="AO229"/>
  <c r="AO230"/>
  <c r="AO231"/>
  <c r="AO232"/>
  <c r="AO233"/>
  <c r="AO234"/>
  <c r="AO235"/>
  <c r="AO236"/>
  <c r="AO237"/>
  <c r="AO238"/>
  <c r="AO239"/>
  <c r="AO368"/>
  <c r="AO240"/>
  <c r="AO241"/>
  <c r="AO244"/>
  <c r="AO362"/>
  <c r="AO245"/>
  <c r="AO364"/>
  <c r="AO247"/>
  <c r="AO248"/>
  <c r="AO251"/>
  <c r="AO252"/>
  <c r="AO253"/>
  <c r="AO254"/>
  <c r="AO255"/>
  <c r="AO256"/>
  <c r="AO260"/>
  <c r="AO261"/>
  <c r="AO262"/>
  <c r="AO263"/>
  <c r="AO264"/>
  <c r="AO265"/>
  <c r="AO266"/>
  <c r="AO358"/>
  <c r="AO267"/>
  <c r="AO268"/>
  <c r="AO269"/>
  <c r="AQ223"/>
  <c r="AR223"/>
  <c r="AS223"/>
  <c r="AT223"/>
  <c r="AU223"/>
  <c r="AV223"/>
  <c r="AW223"/>
  <c r="AX223"/>
  <c r="AZ223"/>
  <c r="BA223"/>
  <c r="BB223"/>
  <c r="BC223"/>
  <c r="BE223"/>
  <c r="BF223"/>
  <c r="BG223"/>
  <c r="BH223"/>
  <c r="BJ223"/>
  <c r="BK223"/>
  <c r="BL223"/>
  <c r="BM223"/>
  <c r="BO223"/>
  <c r="BP223"/>
  <c r="BQ223"/>
  <c r="BR223"/>
  <c r="AQ114"/>
  <c r="AR114"/>
  <c r="AS114"/>
  <c r="AT114"/>
  <c r="AU114"/>
  <c r="AV114"/>
  <c r="AX114"/>
  <c r="AZ114"/>
  <c r="BA114"/>
  <c r="BB114"/>
  <c r="BC114"/>
  <c r="BE114"/>
  <c r="BF114"/>
  <c r="BG114"/>
  <c r="BH114"/>
  <c r="BJ114"/>
  <c r="BK114"/>
  <c r="BL114"/>
  <c r="BM114"/>
  <c r="BO114"/>
  <c r="BP114"/>
  <c r="BQ114"/>
  <c r="AO315"/>
  <c r="AO313"/>
  <c r="AP313"/>
  <c r="BD360"/>
  <c r="BN360"/>
  <c r="AO360"/>
  <c r="AY360"/>
  <c r="BI360"/>
  <c r="AP360"/>
  <c r="AO356"/>
  <c r="AY356"/>
  <c r="BD356"/>
  <c r="BI356"/>
  <c r="BN356"/>
  <c r="AP356"/>
  <c r="BD352"/>
  <c r="BD354"/>
  <c r="BN352"/>
  <c r="BN354"/>
  <c r="AO354"/>
  <c r="AY354"/>
  <c r="BI354"/>
  <c r="AP354"/>
  <c r="AP299"/>
  <c r="AP301"/>
  <c r="AO352"/>
  <c r="AY352"/>
  <c r="BD350"/>
  <c r="BI352"/>
  <c r="BN350"/>
  <c r="AP350"/>
  <c r="AP352"/>
  <c r="AP348"/>
  <c r="AO299"/>
  <c r="AO350"/>
  <c r="AY350"/>
  <c r="BI350"/>
  <c r="AO348"/>
  <c r="AY348"/>
  <c r="BI348"/>
  <c r="AO346"/>
  <c r="BD348"/>
  <c r="BI346"/>
  <c r="BN348"/>
  <c r="AY346"/>
  <c r="AP346"/>
  <c r="BD346"/>
  <c r="BN346"/>
  <c r="AO295"/>
  <c r="BD342"/>
  <c r="BN342"/>
  <c r="AO342"/>
  <c r="AY342"/>
  <c r="BI342"/>
  <c r="AP342"/>
  <c r="AO336"/>
  <c r="AY336"/>
  <c r="BD336"/>
  <c r="BI336"/>
  <c r="BN336"/>
  <c r="AP336"/>
  <c r="AO334"/>
  <c r="AY334"/>
  <c r="BI334"/>
  <c r="AP334"/>
  <c r="BD334"/>
  <c r="BN334"/>
  <c r="AP279"/>
  <c r="AO326"/>
  <c r="AY326"/>
  <c r="BD330"/>
  <c r="BD279"/>
  <c r="BI326"/>
  <c r="BN330"/>
  <c r="BN279"/>
  <c r="AP330"/>
  <c r="AO279"/>
  <c r="AO330"/>
  <c r="AY330"/>
  <c r="AY279"/>
  <c r="BI330"/>
  <c r="BI279"/>
  <c r="BD326"/>
  <c r="BN326"/>
  <c r="AP326"/>
  <c r="AO328"/>
  <c r="AY328"/>
  <c r="BD328"/>
  <c r="BI328"/>
  <c r="BN328"/>
  <c r="AP328"/>
  <c r="AP114"/>
  <c r="AP223"/>
  <c r="BN114"/>
  <c r="BI114"/>
  <c r="BD114"/>
  <c r="AY114"/>
  <c r="AO114"/>
  <c r="BN223"/>
  <c r="BI223"/>
  <c r="BD223"/>
  <c r="AY223"/>
  <c r="AO223"/>
  <c r="AQ154"/>
  <c r="AR154"/>
  <c r="AS154"/>
  <c r="AT154"/>
  <c r="AU154"/>
  <c r="AV154"/>
  <c r="AW154"/>
  <c r="AX154"/>
  <c r="AZ154"/>
  <c r="BA154"/>
  <c r="BB154"/>
  <c r="BC154"/>
  <c r="BE154"/>
  <c r="BF154"/>
  <c r="BG154"/>
  <c r="BH154"/>
  <c r="BJ154"/>
  <c r="BK154"/>
  <c r="BL154"/>
  <c r="BM154"/>
  <c r="BO154"/>
  <c r="BP154"/>
  <c r="BQ154"/>
  <c r="BR154"/>
  <c r="AQ189"/>
  <c r="AR189"/>
  <c r="AS189"/>
  <c r="AT189"/>
  <c r="AU189"/>
  <c r="AV189"/>
  <c r="AW189"/>
  <c r="AX189"/>
  <c r="AZ189"/>
  <c r="BA189"/>
  <c r="BB189"/>
  <c r="BC189"/>
  <c r="BE189"/>
  <c r="BF189"/>
  <c r="BG189"/>
  <c r="BH189"/>
  <c r="BJ189"/>
  <c r="BK189"/>
  <c r="BL189"/>
  <c r="BM189"/>
  <c r="BO189"/>
  <c r="BP189"/>
  <c r="BQ189"/>
  <c r="BR189"/>
  <c r="AQ220"/>
  <c r="AR220"/>
  <c r="AS220"/>
  <c r="AT220"/>
  <c r="AU220"/>
  <c r="AV220"/>
  <c r="AW220"/>
  <c r="AX220"/>
  <c r="AZ220"/>
  <c r="BA220"/>
  <c r="BB220"/>
  <c r="BC220"/>
  <c r="BE220"/>
  <c r="BF220"/>
  <c r="BG220"/>
  <c r="BH220"/>
  <c r="BJ220"/>
  <c r="BK220"/>
  <c r="BL220"/>
  <c r="BM220"/>
  <c r="BO220"/>
  <c r="BP220"/>
  <c r="BQ220"/>
  <c r="BR220"/>
  <c r="BN220"/>
  <c r="BD220"/>
  <c r="AY220"/>
  <c r="AP220"/>
  <c r="AP189"/>
  <c r="AP154"/>
  <c r="BI220"/>
  <c r="AO220"/>
  <c r="BN189"/>
  <c r="BI189"/>
  <c r="BD189"/>
  <c r="AY189"/>
  <c r="AO189"/>
  <c r="BN154"/>
  <c r="BI154"/>
  <c r="BD154"/>
  <c r="AY154"/>
  <c r="AO154"/>
  <c r="BQ153"/>
  <c r="BO153"/>
  <c r="BM153"/>
  <c r="BK153"/>
  <c r="BG153"/>
  <c r="BE153"/>
  <c r="BC153"/>
  <c r="BA153"/>
  <c r="AW153"/>
  <c r="AU153"/>
  <c r="AS153"/>
  <c r="AQ153"/>
  <c r="BR153"/>
  <c r="BP153"/>
  <c r="BL153"/>
  <c r="BJ153"/>
  <c r="BH153"/>
  <c r="BF153"/>
  <c r="BB153"/>
  <c r="AZ153"/>
  <c r="AX153"/>
  <c r="AV153"/>
  <c r="AT153"/>
  <c r="AR153"/>
  <c r="AQ243"/>
  <c r="AR243"/>
  <c r="AS243"/>
  <c r="AT243"/>
  <c r="AU243"/>
  <c r="AV243"/>
  <c r="AW243"/>
  <c r="AX243"/>
  <c r="AZ243"/>
  <c r="BA243"/>
  <c r="BB243"/>
  <c r="BC243"/>
  <c r="BE243"/>
  <c r="BF243"/>
  <c r="BG243"/>
  <c r="BH243"/>
  <c r="BJ243"/>
  <c r="BK243"/>
  <c r="BL243"/>
  <c r="BM243"/>
  <c r="BO243"/>
  <c r="BP243"/>
  <c r="BQ243"/>
  <c r="BR243"/>
  <c r="AQ246"/>
  <c r="AR246"/>
  <c r="AS246"/>
  <c r="AT246"/>
  <c r="AU246"/>
  <c r="AV246"/>
  <c r="AW246"/>
  <c r="AX246"/>
  <c r="AZ246"/>
  <c r="BA246"/>
  <c r="BB246"/>
  <c r="BC246"/>
  <c r="BE246"/>
  <c r="BF246"/>
  <c r="BG246"/>
  <c r="BH246"/>
  <c r="BJ246"/>
  <c r="BK246"/>
  <c r="BL246"/>
  <c r="BM246"/>
  <c r="BO246"/>
  <c r="BP246"/>
  <c r="BQ246"/>
  <c r="BR246"/>
  <c r="AQ250"/>
  <c r="AR250"/>
  <c r="AS250"/>
  <c r="AS249"/>
  <c r="AT250"/>
  <c r="AT249"/>
  <c r="AU250"/>
  <c r="AU249"/>
  <c r="AV250"/>
  <c r="AV249"/>
  <c r="AW250"/>
  <c r="AW249"/>
  <c r="AX250"/>
  <c r="AX249"/>
  <c r="AZ250"/>
  <c r="BA250"/>
  <c r="BA249"/>
  <c r="BB250"/>
  <c r="BB249"/>
  <c r="BC250"/>
  <c r="BC249"/>
  <c r="BE250"/>
  <c r="BF250"/>
  <c r="BF249"/>
  <c r="BG250"/>
  <c r="BG249"/>
  <c r="BH250"/>
  <c r="BH249"/>
  <c r="BJ250"/>
  <c r="BK250"/>
  <c r="BK249"/>
  <c r="BL250"/>
  <c r="BL249"/>
  <c r="BM250"/>
  <c r="BM249"/>
  <c r="BO250"/>
  <c r="BP250"/>
  <c r="BP249"/>
  <c r="BQ250"/>
  <c r="BQ249"/>
  <c r="BR250"/>
  <c r="BR249"/>
  <c r="AQ259"/>
  <c r="AR259"/>
  <c r="AS259"/>
  <c r="AS258"/>
  <c r="AS257"/>
  <c r="AT259"/>
  <c r="AT258"/>
  <c r="AT257"/>
  <c r="AU259"/>
  <c r="AU258"/>
  <c r="AU257"/>
  <c r="AV259"/>
  <c r="AV258"/>
  <c r="AV257"/>
  <c r="AW259"/>
  <c r="AW258"/>
  <c r="AW257"/>
  <c r="AX259"/>
  <c r="AX258"/>
  <c r="AX257"/>
  <c r="AZ259"/>
  <c r="BA259"/>
  <c r="BA258"/>
  <c r="BA257"/>
  <c r="BB259"/>
  <c r="BB258"/>
  <c r="BB257"/>
  <c r="BC259"/>
  <c r="BC258"/>
  <c r="BC257"/>
  <c r="BE259"/>
  <c r="BF259"/>
  <c r="BF258"/>
  <c r="BF257"/>
  <c r="BG259"/>
  <c r="BG258"/>
  <c r="BG257"/>
  <c r="BH259"/>
  <c r="BH258"/>
  <c r="BH257"/>
  <c r="BJ259"/>
  <c r="BK259"/>
  <c r="BK258"/>
  <c r="BK257"/>
  <c r="BL259"/>
  <c r="BL258"/>
  <c r="BL257"/>
  <c r="BM259"/>
  <c r="BM258"/>
  <c r="BM257"/>
  <c r="BO259"/>
  <c r="BP259"/>
  <c r="BP258"/>
  <c r="BP257"/>
  <c r="BQ259"/>
  <c r="BQ258"/>
  <c r="BQ257"/>
  <c r="BR259"/>
  <c r="BR258"/>
  <c r="BR257"/>
  <c r="AQ133"/>
  <c r="AR133"/>
  <c r="AS133"/>
  <c r="AS132"/>
  <c r="AT133"/>
  <c r="AT132"/>
  <c r="AU133"/>
  <c r="AU132"/>
  <c r="AV133"/>
  <c r="AV132"/>
  <c r="AX133"/>
  <c r="AX132"/>
  <c r="AZ133"/>
  <c r="BA133"/>
  <c r="BA132"/>
  <c r="BB133"/>
  <c r="BB132"/>
  <c r="BC132"/>
  <c r="BF132"/>
  <c r="BG132"/>
  <c r="BH132"/>
  <c r="BK132"/>
  <c r="BL132"/>
  <c r="BM132"/>
  <c r="BP132"/>
  <c r="BQ132"/>
  <c r="AQ140"/>
  <c r="AR140"/>
  <c r="AS140"/>
  <c r="AS139"/>
  <c r="AS138"/>
  <c r="AS151"/>
  <c r="AT140"/>
  <c r="AT139"/>
  <c r="AT138"/>
  <c r="AT151"/>
  <c r="AU140"/>
  <c r="AU139"/>
  <c r="AU138"/>
  <c r="AU151"/>
  <c r="AV140"/>
  <c r="AV139"/>
  <c r="AV138"/>
  <c r="AV151"/>
  <c r="AW151"/>
  <c r="AX140"/>
  <c r="AX139"/>
  <c r="AX138"/>
  <c r="AX151"/>
  <c r="AZ140"/>
  <c r="BA140"/>
  <c r="BA139"/>
  <c r="BA138"/>
  <c r="BA151"/>
  <c r="BB140"/>
  <c r="BB139"/>
  <c r="BB138"/>
  <c r="BB151"/>
  <c r="BC140"/>
  <c r="BC139"/>
  <c r="BC138"/>
  <c r="BC151"/>
  <c r="BE140"/>
  <c r="BF140"/>
  <c r="BF139"/>
  <c r="BF138"/>
  <c r="BF151"/>
  <c r="BG140"/>
  <c r="BG139"/>
  <c r="BG138"/>
  <c r="BG151"/>
  <c r="BH140"/>
  <c r="BH139"/>
  <c r="BH138"/>
  <c r="BH151"/>
  <c r="BJ140"/>
  <c r="BK140"/>
  <c r="BK139"/>
  <c r="BK138"/>
  <c r="BK151"/>
  <c r="BL140"/>
  <c r="BL139"/>
  <c r="BL138"/>
  <c r="BL151"/>
  <c r="BM140"/>
  <c r="BM139"/>
  <c r="BM138"/>
  <c r="BM151"/>
  <c r="BO140"/>
  <c r="BP140"/>
  <c r="BP139"/>
  <c r="BP138"/>
  <c r="BP151"/>
  <c r="BQ140"/>
  <c r="BQ139"/>
  <c r="BQ138"/>
  <c r="BQ151"/>
  <c r="AQ111"/>
  <c r="AR111"/>
  <c r="AS111"/>
  <c r="AT111"/>
  <c r="AU111"/>
  <c r="AV111"/>
  <c r="AX111"/>
  <c r="AZ111"/>
  <c r="BA111"/>
  <c r="BB111"/>
  <c r="BC111"/>
  <c r="BE111"/>
  <c r="BF111"/>
  <c r="BG111"/>
  <c r="BH111"/>
  <c r="BJ111"/>
  <c r="BK111"/>
  <c r="BL111"/>
  <c r="BM111"/>
  <c r="BO111"/>
  <c r="BP111"/>
  <c r="BQ111"/>
  <c r="AQ23"/>
  <c r="AR23"/>
  <c r="AS23"/>
  <c r="AS22"/>
  <c r="AS21"/>
  <c r="AT23"/>
  <c r="AT22"/>
  <c r="AT21"/>
  <c r="AU23"/>
  <c r="AU22"/>
  <c r="AU21"/>
  <c r="AV23"/>
  <c r="AV22"/>
  <c r="AV21"/>
  <c r="AX23"/>
  <c r="AX22"/>
  <c r="AZ23"/>
  <c r="AZ22"/>
  <c r="BA23"/>
  <c r="BB23"/>
  <c r="BB22"/>
  <c r="BB21"/>
  <c r="BC23"/>
  <c r="BC22"/>
  <c r="BC21"/>
  <c r="BE23"/>
  <c r="BF23"/>
  <c r="BF22"/>
  <c r="BF21"/>
  <c r="BG23"/>
  <c r="BG22"/>
  <c r="BG21"/>
  <c r="BH23"/>
  <c r="BH22"/>
  <c r="BH21"/>
  <c r="BJ23"/>
  <c r="BK23"/>
  <c r="BK22"/>
  <c r="BK21"/>
  <c r="BL23"/>
  <c r="BL22"/>
  <c r="BM23"/>
  <c r="BM22"/>
  <c r="BM21"/>
  <c r="BO23"/>
  <c r="BP23"/>
  <c r="BP22"/>
  <c r="BP21"/>
  <c r="BQ23"/>
  <c r="BQ22"/>
  <c r="BQ21"/>
  <c r="D19"/>
  <c r="AX21"/>
  <c r="BL21"/>
  <c r="AR22"/>
  <c r="AP23"/>
  <c r="AP111"/>
  <c r="AR139"/>
  <c r="AP140"/>
  <c r="AR132"/>
  <c r="AP132"/>
  <c r="AP133"/>
  <c r="AR258"/>
  <c r="AP259"/>
  <c r="AR249"/>
  <c r="AP250"/>
  <c r="AP246"/>
  <c r="AP243"/>
  <c r="AP153"/>
  <c r="AY153"/>
  <c r="BI153"/>
  <c r="AO153"/>
  <c r="BD153"/>
  <c r="BN153"/>
  <c r="BO22"/>
  <c r="BN23"/>
  <c r="BI23"/>
  <c r="BE22"/>
  <c r="BD23"/>
  <c r="AQ22"/>
  <c r="AO23"/>
  <c r="BN111"/>
  <c r="BI111"/>
  <c r="BD111"/>
  <c r="AY111"/>
  <c r="AO111"/>
  <c r="BJ22"/>
  <c r="BO139"/>
  <c r="BN140"/>
  <c r="BJ139"/>
  <c r="BI140"/>
  <c r="BE139"/>
  <c r="BD140"/>
  <c r="AZ139"/>
  <c r="AY140"/>
  <c r="AQ139"/>
  <c r="AO140"/>
  <c r="BO132"/>
  <c r="BN132"/>
  <c r="BJ132"/>
  <c r="BI132"/>
  <c r="BE132"/>
  <c r="BD132"/>
  <c r="AZ132"/>
  <c r="AY132"/>
  <c r="AY133"/>
  <c r="AQ132"/>
  <c r="AO132"/>
  <c r="AO133"/>
  <c r="BO258"/>
  <c r="BN259"/>
  <c r="BJ258"/>
  <c r="BI259"/>
  <c r="BE258"/>
  <c r="BD259"/>
  <c r="AZ258"/>
  <c r="AY259"/>
  <c r="AQ258"/>
  <c r="AO258"/>
  <c r="AO259"/>
  <c r="BO249"/>
  <c r="BN250"/>
  <c r="BJ249"/>
  <c r="BI250"/>
  <c r="BE249"/>
  <c r="BD250"/>
  <c r="AZ249"/>
  <c r="AY250"/>
  <c r="AQ249"/>
  <c r="AO250"/>
  <c r="BN246"/>
  <c r="BI246"/>
  <c r="BD246"/>
  <c r="AY246"/>
  <c r="AO246"/>
  <c r="BN243"/>
  <c r="BI243"/>
  <c r="BD243"/>
  <c r="AY243"/>
  <c r="AO243"/>
  <c r="BA22"/>
  <c r="AY22"/>
  <c r="AY23"/>
  <c r="BQ242"/>
  <c r="BQ152"/>
  <c r="BM242"/>
  <c r="BM270"/>
  <c r="BM271"/>
  <c r="BE242"/>
  <c r="BA242"/>
  <c r="BA152"/>
  <c r="AW242"/>
  <c r="AW270"/>
  <c r="AW271"/>
  <c r="AS242"/>
  <c r="AS270"/>
  <c r="AS271"/>
  <c r="BR242"/>
  <c r="BR152"/>
  <c r="BP242"/>
  <c r="BP152"/>
  <c r="BL242"/>
  <c r="BL152"/>
  <c r="BJ242"/>
  <c r="BH242"/>
  <c r="BH152"/>
  <c r="BF242"/>
  <c r="BF152"/>
  <c r="BB242"/>
  <c r="BB152"/>
  <c r="AZ242"/>
  <c r="AX242"/>
  <c r="AX152"/>
  <c r="AV242"/>
  <c r="AV152"/>
  <c r="AT242"/>
  <c r="AT152"/>
  <c r="AR242"/>
  <c r="BO242"/>
  <c r="BK242"/>
  <c r="BK152"/>
  <c r="BG242"/>
  <c r="BG270"/>
  <c r="BG271"/>
  <c r="BC242"/>
  <c r="BC152"/>
  <c r="AU242"/>
  <c r="AU152"/>
  <c r="AQ242"/>
  <c r="BG152"/>
  <c r="AS152"/>
  <c r="AW152"/>
  <c r="BM152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BR19"/>
  <c r="BB270"/>
  <c r="BB271"/>
  <c r="BH270"/>
  <c r="BH271"/>
  <c r="BR270"/>
  <c r="BR271"/>
  <c r="BP270"/>
  <c r="BP271"/>
  <c r="BQ270"/>
  <c r="BQ271"/>
  <c r="BK270"/>
  <c r="BK271"/>
  <c r="BL270"/>
  <c r="BL271"/>
  <c r="BF270"/>
  <c r="BF271"/>
  <c r="BA270"/>
  <c r="BA271"/>
  <c r="BC270"/>
  <c r="BC271"/>
  <c r="AT270"/>
  <c r="AT271"/>
  <c r="AX270"/>
  <c r="AX271"/>
  <c r="AU270"/>
  <c r="AU271"/>
  <c r="AV270"/>
  <c r="AV271"/>
  <c r="AP249"/>
  <c r="AR270"/>
  <c r="AO249"/>
  <c r="AQ270"/>
  <c r="AY249"/>
  <c r="AZ270"/>
  <c r="BD249"/>
  <c r="BE270"/>
  <c r="BI249"/>
  <c r="BJ270"/>
  <c r="BN249"/>
  <c r="BO270"/>
  <c r="AO242"/>
  <c r="AP242"/>
  <c r="AY242"/>
  <c r="BI242"/>
  <c r="BI22"/>
  <c r="BN22"/>
  <c r="AR257"/>
  <c r="AP258"/>
  <c r="AP139"/>
  <c r="AR138"/>
  <c r="BN242"/>
  <c r="BD242"/>
  <c r="AQ257"/>
  <c r="AZ257"/>
  <c r="AY258"/>
  <c r="BE257"/>
  <c r="BD258"/>
  <c r="BJ257"/>
  <c r="BJ271"/>
  <c r="BI258"/>
  <c r="BO257"/>
  <c r="BN258"/>
  <c r="AO139"/>
  <c r="AQ138"/>
  <c r="AZ138"/>
  <c r="AY139"/>
  <c r="BE138"/>
  <c r="BD139"/>
  <c r="BJ138"/>
  <c r="BI139"/>
  <c r="BO138"/>
  <c r="BN139"/>
  <c r="AO22"/>
  <c r="AO150"/>
  <c r="BD22"/>
  <c r="AP22"/>
  <c r="AP150"/>
  <c r="BA21"/>
  <c r="AP138"/>
  <c r="AP151"/>
  <c r="AR151"/>
  <c r="AO138"/>
  <c r="AO151"/>
  <c r="AQ151"/>
  <c r="AY138"/>
  <c r="AY151"/>
  <c r="AZ151"/>
  <c r="BD138"/>
  <c r="BD151"/>
  <c r="BE151"/>
  <c r="BI138"/>
  <c r="BI151"/>
  <c r="BJ151"/>
  <c r="BN138"/>
  <c r="BN151"/>
  <c r="BO151"/>
  <c r="BN270"/>
  <c r="BI270"/>
  <c r="BD270"/>
  <c r="AY270"/>
  <c r="AO270"/>
  <c r="AP270"/>
  <c r="BN257"/>
  <c r="BN271"/>
  <c r="BO271"/>
  <c r="BD257"/>
  <c r="BD271"/>
  <c r="BE271"/>
  <c r="AY257"/>
  <c r="AZ271"/>
  <c r="AP257"/>
  <c r="AR271"/>
  <c r="AO257"/>
  <c r="AO271"/>
  <c r="AQ271"/>
  <c r="AR21"/>
  <c r="AP21"/>
  <c r="BE21"/>
  <c r="BD21"/>
  <c r="BO152"/>
  <c r="BN152"/>
  <c r="AZ21"/>
  <c r="AY21"/>
  <c r="AZ152"/>
  <c r="AY152"/>
  <c r="AR152"/>
  <c r="AP152"/>
  <c r="AQ21"/>
  <c r="AO21"/>
  <c r="BI257"/>
  <c r="BI271"/>
  <c r="BJ152"/>
  <c r="BI152"/>
  <c r="AQ152"/>
  <c r="AO152"/>
  <c r="BE152"/>
  <c r="BD152"/>
  <c r="BO21"/>
  <c r="BN21"/>
  <c r="BJ21"/>
  <c r="BI21"/>
  <c r="AP271"/>
  <c r="AY271"/>
</calcChain>
</file>

<file path=xl/sharedStrings.xml><?xml version="1.0" encoding="utf-8"?>
<sst xmlns="http://schemas.openxmlformats.org/spreadsheetml/2006/main" count="2569" uniqueCount="423">
  <si>
    <t/>
  </si>
  <si>
    <t>СВОД  РЕЕСТРОВ  РАСХОДНЫХ  ОБЯЗАТЕЛЬСТВ   МУНИЦИПАЛЬНЫХ  ОБРАЗОВАНИЙ,</t>
  </si>
  <si>
    <t>ВХОДЯЩИХ  В  СОСТАВ  СУБЪЕКТА  РОССИЙСКОЙ  ФЕДЕРАЦИИ</t>
  </si>
  <si>
    <t xml:space="preserve">Финансовый орган субъекта Российской Федерации    </t>
  </si>
  <si>
    <t>Единица измерения: руб</t>
  </si>
  <si>
    <t>Наименование полномочия, 
расходного обязательства</t>
  </si>
  <si>
    <t>Код строки</t>
  </si>
  <si>
    <t xml:space="preserve">  Правовое основание финансового обеспечения полномочия, расходного обязательства муниципального образования</t>
  </si>
  <si>
    <t>Группа полномочий</t>
  </si>
  <si>
    <t xml:space="preserve">Код расхода по БК </t>
  </si>
  <si>
    <t>Объем средств на исполнение расходного обязательства муниципального образования</t>
  </si>
  <si>
    <t>Российской Федерации</t>
  </si>
  <si>
    <t>субъекта Российской Федерации</t>
  </si>
  <si>
    <t>Муниципального образования субъекта</t>
  </si>
  <si>
    <t>Федеральные законы</t>
  </si>
  <si>
    <t>Указы Президента Российской Федерации</t>
  </si>
  <si>
    <t>Нормативные правовые акты Правительства Российской Федерации</t>
  </si>
  <si>
    <t>в том числе государственные программы Российской Федерации</t>
  </si>
  <si>
    <t>Акты федеральных органов исполнительной власти</t>
  </si>
  <si>
    <t>Договоры, соглашения</t>
  </si>
  <si>
    <t xml:space="preserve">Законы субъекта Российской Федерации </t>
  </si>
  <si>
    <t>Нормативные правовые акты субъекта Российской Федерации</t>
  </si>
  <si>
    <t>плановый период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</si>
  <si>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</si>
  <si>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</si>
  <si>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</si>
  <si>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Код НПА</t>
  </si>
  <si>
    <t>подраздел</t>
  </si>
  <si>
    <t>ЦСР</t>
  </si>
  <si>
    <t>ВР</t>
  </si>
  <si>
    <t>КОСГУ</t>
  </si>
  <si>
    <t>Всего</t>
  </si>
  <si>
    <t>в т.ч. за счет целевых средств федерального бюджета</t>
  </si>
  <si>
    <t>в т.ч. за счет целевых средств регионального бюджета</t>
  </si>
  <si>
    <t>в т.ч. за счет прочих безвозмездных поступлений, включая средства фондов</t>
  </si>
  <si>
    <t>в т.ч. за счет средств местных бюджетов</t>
  </si>
  <si>
    <t>2021 г.</t>
  </si>
  <si>
    <t>по плану</t>
  </si>
  <si>
    <t>по факту исполнения</t>
  </si>
  <si>
    <t>х</t>
  </si>
  <si>
    <t>1001</t>
  </si>
  <si>
    <t>1003</t>
  </si>
  <si>
    <t>Федеральный закон от 06.10.2003 № 131-ФЗ "Об общих принципах организации местного самоуправления в Российской Федерации"</t>
  </si>
  <si>
    <t>06.10.2003, не установлен</t>
  </si>
  <si>
    <t>в целом</t>
  </si>
  <si>
    <t>не установлен</t>
  </si>
  <si>
    <t>1</t>
  </si>
  <si>
    <t>0111</t>
  </si>
  <si>
    <t>870</t>
  </si>
  <si>
    <t>000</t>
  </si>
  <si>
    <t>0113</t>
  </si>
  <si>
    <t>831</t>
  </si>
  <si>
    <t>3</t>
  </si>
  <si>
    <t>4</t>
  </si>
  <si>
    <t>244</t>
  </si>
  <si>
    <t>220</t>
  </si>
  <si>
    <t>300</t>
  </si>
  <si>
    <t>0412</t>
  </si>
  <si>
    <t>0409</t>
  </si>
  <si>
    <t>12</t>
  </si>
  <si>
    <t>0309</t>
  </si>
  <si>
    <t>111</t>
  </si>
  <si>
    <t>210</t>
  </si>
  <si>
    <t>112</t>
  </si>
  <si>
    <t>119</t>
  </si>
  <si>
    <t>242</t>
  </si>
  <si>
    <t>7</t>
  </si>
  <si>
    <t>852</t>
  </si>
  <si>
    <t>01.01.2014, не установлен</t>
  </si>
  <si>
    <t>851</t>
  </si>
  <si>
    <t>853</t>
  </si>
  <si>
    <t>10</t>
  </si>
  <si>
    <t>11</t>
  </si>
  <si>
    <t>0220280590</t>
  </si>
  <si>
    <t>18</t>
  </si>
  <si>
    <t>19</t>
  </si>
  <si>
    <t>340</t>
  </si>
  <si>
    <t>20</t>
  </si>
  <si>
    <t>21</t>
  </si>
  <si>
    <t>23</t>
  </si>
  <si>
    <t>24</t>
  </si>
  <si>
    <t>321</t>
  </si>
  <si>
    <t>0709</t>
  </si>
  <si>
    <t>0640280590</t>
  </si>
  <si>
    <t>Закон Воронежской области от 27.10.2006 № 90-ОЗ "О культуре"</t>
  </si>
  <si>
    <t>13.11.2006, не установлен</t>
  </si>
  <si>
    <t>0801</t>
  </si>
  <si>
    <t>1101</t>
  </si>
  <si>
    <t>Федеральный закон от 06.10.2003 № 131 "Об общих принципах организации местного самоуправления в Российской Федерации"</t>
  </si>
  <si>
    <t>11.04.2016 – 12.04.2016</t>
  </si>
  <si>
    <t>0104</t>
  </si>
  <si>
    <t>129</t>
  </si>
  <si>
    <t>122</t>
  </si>
  <si>
    <t>121</t>
  </si>
  <si>
    <t>Федеральный закон от 02.03.2007 № 25-ФЗ "О муниципальной службе в Российской Федерации"</t>
  </si>
  <si>
    <t>ст.22 п.2</t>
  </si>
  <si>
    <t>01.06.2007, не установлен</t>
  </si>
  <si>
    <t>Закон Воронежской области от 28.12.2007 № 175-ОЗ "О муниципальной службе в Воронежской области"</t>
  </si>
  <si>
    <t>01.03.2008, не установлен</t>
  </si>
  <si>
    <t>1301</t>
  </si>
  <si>
    <t>730</t>
  </si>
  <si>
    <t>ст.16</t>
  </si>
  <si>
    <t xml:space="preserve"> </t>
  </si>
  <si>
    <t>Закон Воронежской области от 17.11.2005 № 68-ОЗ "О межбюджетных отношениях органов государственной власти и органов местного самоуправления в Воронежской области"</t>
  </si>
  <si>
    <t>01.01.2006, не установлен</t>
  </si>
  <si>
    <t>540</t>
  </si>
  <si>
    <t>0314</t>
  </si>
  <si>
    <t>0505</t>
  </si>
  <si>
    <t>Постановление Правительства Воронежской области от 09.12.2013 № 1072 "Об утверждении государственной программы Воронежской области "Содействие развитию муниципальных образований и местного самоуправления"</t>
  </si>
  <si>
    <t>09.12.2013, не установлен</t>
  </si>
  <si>
    <t>0502</t>
  </si>
  <si>
    <t>Постановление администрации Хохольского муниципального района от 24.11.2016 № 695 "Об утверждении порядка предоставления и расходования иных межбюджетных трансфертов местным бюджетам поселений из районного бюджета за счет бюджетного кредита из областного бюджета на софинансирование расходов по благоустройству мест массового отдыха населения"</t>
  </si>
  <si>
    <t>24.11.2016, не установлен</t>
  </si>
  <si>
    <t>0503</t>
  </si>
  <si>
    <t>Постановление администрации Хохольского муниципального района от 19.05.2016 № 254 "О распределении субсидий из областного бюджета бюджетам муниципальных образований Хохольского муниципального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в рамках муниципальной программы "Повышение энергоэффективности и развитие энергетики Хохольского муниципального района Воронеэской области на 2014-2020 годы"</t>
  </si>
  <si>
    <t>01.01.2016 – 21.12.2016</t>
  </si>
  <si>
    <t>4. Расходные обязательства, возникшие в результате принятия нормативных правовых актов городского поселения, заключения договоров (соглашений), всего</t>
  </si>
  <si>
    <t>5000</t>
  </si>
  <si>
    <t>4.1. Расходные обязательства, возникшие в результате принятия нормативных правовых актов городского поселения, заключения договоров (соглашений) в рамках реализации вопросов местного значения городского поселения, всего</t>
  </si>
  <si>
    <t>5001</t>
  </si>
  <si>
    <t>4.1.1. по перечню, предусмотренному частью  1 статьи 14 Федерального закона от 6 октября 2003  г.   № 131-ФЗ «Об общих принципах организации местного самоуправления в Российской Федерации», всего</t>
  </si>
  <si>
    <t>5002</t>
  </si>
  <si>
    <t>4.1.1.1. составление и рассмотрение проекта бюджета городского поселения, утверждение и исполнение бюджета городского поселения, осуществление контроля за его исполнением, составление и утверждение отчета об исполнении бюджета городского поселения</t>
  </si>
  <si>
    <t>5003</t>
  </si>
  <si>
    <t>ст.14 п.1 подп.1</t>
  </si>
  <si>
    <t>0110490030</t>
  </si>
  <si>
    <t>4.1.1.3. владение, пользование и распоряжение имуществом, находящимся в муниципальной собственности городского поселения</t>
  </si>
  <si>
    <t>5005</t>
  </si>
  <si>
    <t>ст.14 п.1 подп.3</t>
  </si>
  <si>
    <t>0110390040</t>
  </si>
  <si>
    <t>4.1.1.4. организация в границах городского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</si>
  <si>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5006</t>
  </si>
  <si>
    <t>ст.14 п.1 подп.4</t>
  </si>
  <si>
    <t>0131078490</t>
  </si>
  <si>
    <t>0131090340</t>
  </si>
  <si>
    <t>01310S8490</t>
  </si>
  <si>
    <t>0130390290</t>
  </si>
  <si>
    <t>01303L5550</t>
  </si>
  <si>
    <t>4.1.1.6.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городского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</si>
  <si>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5008</t>
  </si>
  <si>
    <t>ст.14 п.1 подп.5</t>
  </si>
  <si>
    <t>0120180600</t>
  </si>
  <si>
    <t>0120190600</t>
  </si>
  <si>
    <t>0120278850</t>
  </si>
  <si>
    <t>0120280630</t>
  </si>
  <si>
    <t>0120290270</t>
  </si>
  <si>
    <t>4.1.1.7. обеспечение проживающих в городского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</si>
  <si>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5009</t>
  </si>
  <si>
    <t>ст.14 п.1 подп.6</t>
  </si>
  <si>
    <t>0501</t>
  </si>
  <si>
    <t>0131090350</t>
  </si>
  <si>
    <t>0131090360</t>
  </si>
  <si>
    <t>4.1.1.19. создание условий для организации досуга и обеспечения жителей городского поселения услугами организаций культуры</t>
  </si>
  <si>
    <t>5021</t>
  </si>
  <si>
    <t>ст.14 п.1 подп.12</t>
  </si>
  <si>
    <t>0140190590</t>
  </si>
  <si>
    <t>4.1.1.22. обеспечение условий для развития на территории городского поселения физической культуры, школьного спорта и массового спорта</t>
  </si>
  <si>
    <t>5024</t>
  </si>
  <si>
    <t>ст.14 п.1 подп.14</t>
  </si>
  <si>
    <t>0110390180</t>
  </si>
  <si>
    <t>4.1.1.24. создание условий для массового отдыха жителей городского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</si>
  <si>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5026</t>
  </si>
  <si>
    <t>ст.14 п.1 подп.15</t>
  </si>
  <si>
    <t>0130890330</t>
  </si>
  <si>
    <t>01308L5550</t>
  </si>
  <si>
    <t>4.1.1.26. участие в организации деятельности по сбору (в том числе раздельному сбору) и транспортированию твердых коммунальных отходов</t>
  </si>
  <si>
    <t>5028</t>
  </si>
  <si>
    <t>Закон Российской Федерации от 06.10.2003 № 131 "Об общих принципах организации местного самоуправления в Российской Федерации"</t>
  </si>
  <si>
    <t>ст.14 п.1 подп.18</t>
  </si>
  <si>
    <t>0130590330</t>
  </si>
  <si>
    <t>4.1.1.27. утверждение правил благоустройства территории городского поселения, осуществление контроля за их соблюдением</t>
  </si>
  <si>
    <t>5029</t>
  </si>
  <si>
    <t>ст.14 п.1 подп.19</t>
  </si>
  <si>
    <t>0130178670</t>
  </si>
  <si>
    <t>Распоряжение Правительства Воронежской области от 20.09.2016 № 576-р "О предоставлении бюджетных кредитов"</t>
  </si>
  <si>
    <t>20.09.2016, не установлен</t>
  </si>
  <si>
    <t>Распоряжение администрации Хохольского муниципального района от 24.11.2016 № 350 "О выделении иных межбюджетных трансфертов местным бюджетам поселений из районного бюджета за счет бюджетного кредита из областного бюджета, на софинансирование расходов по благоустройству мест массового отдыха населения"</t>
  </si>
  <si>
    <t>24.11.2016 – 31.12.2016</t>
  </si>
  <si>
    <t>0130190300</t>
  </si>
  <si>
    <t>0130690310</t>
  </si>
  <si>
    <t>0130790380</t>
  </si>
  <si>
    <t>0130990330</t>
  </si>
  <si>
    <t>4.1.1.33. организация ритуальных услуг и содержание мест захоронения</t>
  </si>
  <si>
    <t>5035</t>
  </si>
  <si>
    <t>ст.14 п.1 подп.22</t>
  </si>
  <si>
    <t>0130290320</t>
  </si>
  <si>
    <t>01302S8910</t>
  </si>
  <si>
    <t>4.1.1.34.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</si>
  <si>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5036</t>
  </si>
  <si>
    <t>ст.14 п.1 подп.23</t>
  </si>
  <si>
    <t>0110380060</t>
  </si>
  <si>
    <t>0110390050</t>
  </si>
  <si>
    <t>4.1.1.49. участие в соответствии с Федеральным законом от 24 июля 2007 г. № 221-ФЗ «О государственном кадастре недвижимости» в выполнении комплексных кадастровых работ</t>
  </si>
  <si>
    <t>5051</t>
  </si>
  <si>
    <t>ст.14 п.1 подп.39</t>
  </si>
  <si>
    <t>0110390070</t>
  </si>
  <si>
    <t>4.1.2. 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 по решению вопросов местного значения муниципального района, всего</t>
  </si>
  <si>
    <t>5100</t>
  </si>
  <si>
    <t>4.1.2.2. 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</si>
  <si>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>5102</t>
  </si>
  <si>
    <t>ст.14 п.1 подп.24</t>
  </si>
  <si>
    <t>Постановление Правительства Воронежской области от 25.12.2013 № 1163 "Об утверждении государственной программы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
"</t>
  </si>
  <si>
    <t>Постановление Правительства Воронежской области от 30.12.2013 № 1181 "Об утверждении государственной программы Воронежской области "Энергоэффективность и развитие энергетики"</t>
  </si>
  <si>
    <t>30.12.2013, не установлен</t>
  </si>
  <si>
    <t>4.2. Расходные обязательства, возникшие в результате принятия нормативных правовых актов городского поселения, заключения договоров (соглашений) в рамках реализации полномочий органов местного самоуправления городского поселения по решению вопросов местного значения городского поселения, по перечню, предусмотренному частью 1 статьи  17 Федерального закона от 6 октября  2003  г. № 131-ФЗ «Об общих принципах организации местного самоуправления в Российской Федерации», всего</t>
  </si>
  <si>
    <t>5200</t>
  </si>
  <si>
    <t>4.2.1.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</si>
  <si>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5201</t>
  </si>
  <si>
    <t>0110190010</t>
  </si>
  <si>
    <t>0110190020</t>
  </si>
  <si>
    <t>4.2.2.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</si>
  <si>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5202</t>
  </si>
  <si>
    <t>4.2.4. обслуживание долговых обязательств в части процентов, пеней и штрафных санкций по бюджетным кредитам, полученным из региональных и местных бюджетов</t>
  </si>
  <si>
    <t>5204</t>
  </si>
  <si>
    <t>0110490190</t>
  </si>
  <si>
    <t>4.3. Расходные обязательства, возникшие в результате принятия нормативных правовых актов городского поселения, заключения договоров (соглашений) в рамках реализации органами местного самоуправления городского поселения прав на решение вопросов, не отнесенных к вопросам местного значения городского поселения, всего</t>
  </si>
  <si>
    <t>5300</t>
  </si>
  <si>
    <t>4.3.3.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положений, устанавливающих указанное право, всего</t>
  </si>
  <si>
    <t>5500</t>
  </si>
  <si>
    <t>4.3.3.1. Предоставление доплаты за выслугу лет к трудовой пенсии муниципальным служащим за счет средств местного бюджета</t>
  </si>
  <si>
    <t>5501</t>
  </si>
  <si>
    <t>0110590130</t>
  </si>
  <si>
    <t>4.3.3.2. Социальное обеспечение граждан, находящихся в трудной жизненной ситуации, малоимущих граждан</t>
  </si>
  <si>
    <t>5502</t>
  </si>
  <si>
    <t>0110380630</t>
  </si>
  <si>
    <t>0110390160</t>
  </si>
  <si>
    <t>4.6. Расходные обязательства, возникшие в результате принятия нормативных правовых актов городского поселения, заключения соглашений, предусматривающих предоставление межбюджетных трансфертов из бюджета городского поселения другим бюджетам бюджетной системы Российской Федерации, всего</t>
  </si>
  <si>
    <t>6100</t>
  </si>
  <si>
    <t>4.6.2. по предоставлению иных межбюджетных трансфертов, всего</t>
  </si>
  <si>
    <t>6200</t>
  </si>
  <si>
    <t>4.6.2.1. в бюджет муниципального района в случае заключения соглашения с органами местного самоуправления муниципального района, в состав которого входит городское поселение, о передаче им осуществления части своих полномочий по решению вопросов местного значения, всего</t>
  </si>
  <si>
    <t>6201</t>
  </si>
  <si>
    <t>4.6.2.1.1. осуществление муниципального финансового контроля</t>
  </si>
  <si>
    <t>6202</t>
  </si>
  <si>
    <t>ст.15 п.4</t>
  </si>
  <si>
    <t>0110290010</t>
  </si>
  <si>
    <t>4.6.2.1.2. развитие градостроительной деятельности, подготовку документации по планировке территорий</t>
  </si>
  <si>
    <t>6203</t>
  </si>
  <si>
    <t>4.6.2.1.6. организация и осуществление мероприятий по работе с детьми и молодежью</t>
  </si>
  <si>
    <t>6207</t>
  </si>
  <si>
    <t>4.6.2.1.7. осуществление муниципального жилищного контроля</t>
  </si>
  <si>
    <t>6208</t>
  </si>
  <si>
    <t>4.6.2.1.8. осуществление полномочий по определению поставщиков(подрядчиков,исполнителей) для отдельных муниципальных заказчиков</t>
  </si>
  <si>
    <t>6209</t>
  </si>
  <si>
    <t>4.6.2.1.9. создание условий для организации досуга и обеспечения жителей сельского поселения услугами организаций культуры</t>
  </si>
  <si>
    <t>6210</t>
  </si>
  <si>
    <t>0140290590</t>
  </si>
  <si>
    <t>4.6.2.1.12. осуществление муниципального земельного контроля</t>
  </si>
  <si>
    <t>6213</t>
  </si>
  <si>
    <t>Закон Воронежской области от 18.07.2016 № 106-ОЗ "О порядке осуществления муниципального земельного контроля на территории Воронежской области"
"</t>
  </si>
  <si>
    <t>18.07.2016, не установлен</t>
  </si>
  <si>
    <t>4.7. Условно утвержденные расходы на первый и второй годы планового периода в соответствии с решением о местном бюджете</t>
  </si>
  <si>
    <t>6400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</si>
  <si>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</si>
  <si>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</si>
  <si>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</si>
  <si>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</si>
  <si>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 3 статьи  14 Федерального закона от 6 октября 2003 г.  № 131-ФЗ «Об общих принципах организации местного самоуправления в Российской Федерации», всего</t>
  </si>
  <si>
    <t>6502</t>
  </si>
  <si>
    <t>5.1.1.1. составление и рассмотрение проекта бюджета сельского поселения, утверждение и исполнение бюджета сельского поселения, осуществление контроля за его исполнением, составление и утверждение отчета об исполнении бюджета сельского поселения</t>
  </si>
  <si>
    <t>6503</t>
  </si>
  <si>
    <t>5.1.1.3. владение, пользование и распоряжение имуществом, находящимся в муниципальной собственности сельского поселения</t>
  </si>
  <si>
    <t>6505</t>
  </si>
  <si>
    <t>5.1.1.4. обеспечение первичных мер пожарной безопасности в границах населенных пунктов сельского поселения</t>
  </si>
  <si>
    <t>6506</t>
  </si>
  <si>
    <t>ст.14 п.1 подп.9</t>
  </si>
  <si>
    <t>5.1.1.6. создание условий для организации досуга и обеспечения жителей сельского поселения услугами организаций культуры</t>
  </si>
  <si>
    <t>6508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</si>
  <si>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</si>
  <si>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</si>
  <si>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>5.1.1.10. утверждение правил благоустройства территории сельского поселения, осуществление контроля за их соблюдением</t>
  </si>
  <si>
    <t>6512</t>
  </si>
  <si>
    <t>0110878770</t>
  </si>
  <si>
    <t>0110890280</t>
  </si>
  <si>
    <t>01108S8770</t>
  </si>
  <si>
    <t>0130878520</t>
  </si>
  <si>
    <t>01308S8520</t>
  </si>
  <si>
    <t>5.1.2. в случаях закрепления законом субъекта Российской Федерации за сельскими поселениями вопросов местного значения  из числа вопросов местного значения городского поселения, предусмотренных частью 1 статьи 14 Федерального закона от 6 октября 2003  г. № 131-ФЗ «Об общих принципах организации местного самоуправления в Российской Федерации», всего</t>
  </si>
  <si>
    <t>6600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</si>
  <si>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</si>
  <si>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6601</t>
  </si>
  <si>
    <t>01303S8100</t>
  </si>
  <si>
    <t>414</t>
  </si>
  <si>
    <t>0130490260</t>
  </si>
  <si>
    <t>01304L0180</t>
  </si>
  <si>
    <t>5.1.2.3.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</si>
  <si>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6603</t>
  </si>
  <si>
    <t>0120178840</t>
  </si>
  <si>
    <t>0120178850</t>
  </si>
  <si>
    <t>01201S8840</t>
  </si>
  <si>
    <t>01201S8850</t>
  </si>
  <si>
    <t>0130978770</t>
  </si>
  <si>
    <t>5.1.2.4. обеспечение проживающих в сельском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</si>
  <si>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6604</t>
  </si>
  <si>
    <t>5.1.2.7. создание условий для предоставления транспортных услуг населению и организация транспортного обслуживания населения в границах сельского поселения (в части автомобильного транспорта)</t>
  </si>
  <si>
    <t>6607</t>
  </si>
  <si>
    <t>ст.14 п.1 подп.7</t>
  </si>
  <si>
    <t>0408</t>
  </si>
  <si>
    <t>0150590370</t>
  </si>
  <si>
    <t>810</t>
  </si>
  <si>
    <t>5.1.2.12. участие в предупреждении и ликвидации последствий чрезвычайных ситуаций в границах сельского поселения</t>
  </si>
  <si>
    <t>6612</t>
  </si>
  <si>
    <t>ст.14 п.1 подп.8</t>
  </si>
  <si>
    <t>5.1.2.13. организация библиотечного обслуживания населения, комплектование и обеспечение сохранности библиотечных фондов библиотек сельского поселения</t>
  </si>
  <si>
    <t>6613</t>
  </si>
  <si>
    <t>ст.14 п.1 подп.11</t>
  </si>
  <si>
    <t>ст.9 п.1 подп.1</t>
  </si>
  <si>
    <t>01401L5190</t>
  </si>
  <si>
    <t>310</t>
  </si>
  <si>
    <t>5.1.2.17. участие в организации деятельности по сбору (в том числе раздельному сбору) и транспортированию твердых коммунальных отходов</t>
  </si>
  <si>
    <t>6617</t>
  </si>
  <si>
    <t>5.1.2.25. предоставление помещения для работы на обслуживаемом административном участке сельского поселения сотруднику, замещающему должность участкового уполномоченного полиции</t>
  </si>
  <si>
    <t>6625</t>
  </si>
  <si>
    <t>ст.14 п.1 подп.33</t>
  </si>
  <si>
    <t>0110378100</t>
  </si>
  <si>
    <t>Распоряжение администрации Хохольского муниципального района от 07.12.2016 № 724 "Об утверждении порядка предоставления и расходования денежных средств районного бюджета, выделенных в виде бюджетного кредита, на софинансирование капитальных вложений в объекты муниципальной собственности Хохольского муниципального района"</t>
  </si>
  <si>
    <t>5.1.2.29. участие в соответствии с Федеральным законом от 24 июля 2007 г. № 221-ФЗ «О государственном кадастре недвижимости» в выполнении комплексных кадастровых работ»</t>
  </si>
  <si>
    <t>6629</t>
  </si>
  <si>
    <t>5.1.3.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района, всего</t>
  </si>
  <si>
    <t>6700</t>
  </si>
  <si>
    <t>5.1.3.2. 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</si>
  <si>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>6702</t>
  </si>
  <si>
    <t>5.1.3.40. оказание поддержки социально ориентированным некоммерческим организациям, благотворительной деятельности и добровольчеству</t>
  </si>
  <si>
    <t>6740</t>
  </si>
  <si>
    <t>0310</t>
  </si>
  <si>
    <t>634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</si>
  <si>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поселения, по перечню, предусмотренному частью 1 статьи  17 Федерального закона от 6 октября 2003 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</si>
  <si>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</si>
  <si>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</si>
  <si>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</si>
  <si>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>0102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</si>
  <si>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</si>
  <si>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</si>
  <si>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5.2.4. обслуживание долговых обязательств в части процентов, пеней и штрафных санкций по бюджетным кредитам, полученным из региональных и местных бюджетов</t>
  </si>
  <si>
    <t>6804</t>
  </si>
  <si>
    <t>5.3.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прав на решение вопросов, не отнесенных к вопросам местного значения сельского поселения, всего</t>
  </si>
  <si>
    <t>6900</t>
  </si>
  <si>
    <t>5.3.3.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положений, устанавливающих указанное право, всего</t>
  </si>
  <si>
    <t>7100</t>
  </si>
  <si>
    <t>5.3.3.1. Предоставление доплаты за выслугу лет к трудовой пенсии муниципальным служащим за счет средств местного бюджета</t>
  </si>
  <si>
    <t>7101</t>
  </si>
  <si>
    <t>ст.24 п.1</t>
  </si>
  <si>
    <t>5.3.3.2. Социальное обеспечение граждан, находящихся в трудной жизненной ситуации, малоимущих граждан</t>
  </si>
  <si>
    <t>7102</t>
  </si>
  <si>
    <t>5.3.4. по реализации вопросов, не отнесенных к компетенции органов местного самоуправления других муниципальных образований, органов государственной власти и не исключенных из их компетенции федеральными законами и законами субъектов Российской Федерации, всего</t>
  </si>
  <si>
    <t>7200</t>
  </si>
  <si>
    <t>5.3.4.2. содействие занятости населения, снижение напряженности на рынке труда</t>
  </si>
  <si>
    <t>7202</t>
  </si>
  <si>
    <t>Закон Российской Федерации от 19.04.1991 № 1032-1 "О занятости населения в Российской Федерации"</t>
  </si>
  <si>
    <t>ст.7.2</t>
  </si>
  <si>
    <t>31.08.2004, не установлен</t>
  </si>
  <si>
    <t>0110378430</t>
  </si>
  <si>
    <t>0110390280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</si>
  <si>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</si>
  <si>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</si>
  <si>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</si>
  <si>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</si>
  <si>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</si>
  <si>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</si>
  <si>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Постановление Правительства Российской Федерации от 29.04.2006 № 258 "О субвенциях на осуществление полномочий по первичному воинскому учету на территориях, где отсутствуют военные комиссариаты"</t>
  </si>
  <si>
    <t>19.05.2006, не установлен</t>
  </si>
  <si>
    <t>0203</t>
  </si>
  <si>
    <t>0110251180</t>
  </si>
  <si>
    <t>5.6.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Федерации, всего</t>
  </si>
  <si>
    <t>7700</t>
  </si>
  <si>
    <t>5.6.2. по предоставлению иных межбюджетных трансфертов, всего</t>
  </si>
  <si>
    <t>7800</t>
  </si>
  <si>
    <t>5.6.2.1. в бюджет муниципального района в случае заключения соглашения с органами местного самоуправления муниципального района, в состав которого входит сельское поселение, о передаче им осуществления части своих полномочий по решению вопросов местного значения, всего</t>
  </si>
  <si>
    <t>7801</t>
  </si>
  <si>
    <t>5.6.2.1.1. создание условий для организации досуга и обеспечения жителей сельского поселения услугами организаций культуры</t>
  </si>
  <si>
    <t>7802</t>
  </si>
  <si>
    <t>5.6.2.1.4. обеспечение полномочий по муниципальному заказу в сфере закупок товаров, работ, услуг для обеспечения муниципальных нужд</t>
  </si>
  <si>
    <t>7805</t>
  </si>
  <si>
    <t>5.6.2.1.6. осуществление муниципального финансового контроля</t>
  </si>
  <si>
    <t>7807</t>
  </si>
  <si>
    <t>5.6.2.1.7. осуществление муниципального жилищного контроля</t>
  </si>
  <si>
    <t>7808</t>
  </si>
  <si>
    <t>5.6.2.1.11. организация и осуществление мероприятий по работе с детьми и молодежью</t>
  </si>
  <si>
    <t>7812</t>
  </si>
  <si>
    <t>5.6.2.1.12. развитие градостроительной деятельности, подготовку документации по планировке территорий</t>
  </si>
  <si>
    <t>7813</t>
  </si>
  <si>
    <t>5.6.2.1.16. осуществление муниципального земельного контроля</t>
  </si>
  <si>
    <t>7817</t>
  </si>
  <si>
    <t>5.7. Условно утвержденные расходы на первый и второй годы планового периода в соответствии с решением о местном бюджете</t>
  </si>
  <si>
    <t>8000</t>
  </si>
  <si>
    <t>Итого расходных обязательств муниципальных образований, без учета внутренних оборотов</t>
  </si>
  <si>
    <t>10600</t>
  </si>
  <si>
    <t xml:space="preserve">Итого расходных обязательств муниципальных образований </t>
  </si>
  <si>
    <t>10700</t>
  </si>
  <si>
    <t>0131078830</t>
  </si>
  <si>
    <t>400</t>
  </si>
  <si>
    <t>01310S8620</t>
  </si>
  <si>
    <t>01202S8850</t>
  </si>
  <si>
    <t>01310S8830</t>
  </si>
  <si>
    <t>4.2.13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</si>
  <si>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5213</t>
  </si>
  <si>
    <t>0107</t>
  </si>
  <si>
    <t>0110180040</t>
  </si>
  <si>
    <t>880</t>
  </si>
  <si>
    <t>9410080110</t>
  </si>
  <si>
    <t>5.2.13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</si>
  <si>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на __ января 2019г.</t>
  </si>
  <si>
    <t>отчетный  2018 г.</t>
  </si>
  <si>
    <t>текущий
2019 г.</t>
  </si>
  <si>
    <t>очередной
2020 г.</t>
  </si>
  <si>
    <t>2022 г.</t>
  </si>
  <si>
    <t>0131078620</t>
  </si>
  <si>
    <t>260</t>
  </si>
  <si>
    <t>360</t>
  </si>
  <si>
    <t>0110290330</t>
  </si>
  <si>
    <t>соглашение о передаче осуществления полномочий Хохольского городского поселения Хохольскому муниципальному району № 1/фк от 27.12.2017</t>
  </si>
  <si>
    <t>соглашение о передаче осуществления полномочий Хохольского городского поселения Хохольскому муниципальному району № 1/дм, 3/дм от 18.04.2018</t>
  </si>
  <si>
    <t>соглашение о передаче осуществления полномочий Хохольского городского поселения Хохольскому муниципальному району № 1/аг от 27.12.2017</t>
  </si>
  <si>
    <t>соглашение о передаче осуществления полномочий Хохольского городского поселения Хохольскому муниципальному району № 1/жк от 27.12.2017</t>
  </si>
  <si>
    <t>соглашение о передаче осуществления полномочий Хохольского городского поселения Хохольскому муниципальному району № 1/мз от 27.12.2017</t>
  </si>
  <si>
    <t>соглашение о передаче осуществления полномочий Хохольского городского поселения Хохольскому муниципальному району № 1/бо от 27.12.2017, 1 тс/т-7 от 27.12.2017</t>
  </si>
  <si>
    <t xml:space="preserve">Решение СНД № 4 от 11.01.2016 г. "Об утверждении Положения об оплате труда работников, замещающих должности, не являющиеся должностями муниципальной службы органов местного самоуправления  в Хохольском городском поселении Хохольского муниципального района Воронежской области", № 4 от 11.01.2016 "О денежном содержании муниципальных служащих в Хохольском городском поселении Хохольского муниципального района Воронежской области" </t>
  </si>
  <si>
    <t xml:space="preserve"> РСНД № 43 от 13.11.2015 "Об утверждении Положения о бюджетном процессе в Хохольском городском  поселении" </t>
  </si>
  <si>
    <t xml:space="preserve">Постановление администрации Хохольского городского поселения № 59 от 22.01.2016 "Об утверждении муниципальной целевой программы «Устойчивое развитие  Хохольского городского поселения Хохольского муниципального района Воронежской области""
</t>
  </si>
  <si>
    <t>решение СНД № 10 от 03.03.2017г. Об утверждении МЦП "Социальная помощь малоимущим гражданам, семьям с детьми и гражданам, попавшим в трудную жизненную ситуацию Хохольского городского поселения на 2017-2020г.»</t>
  </si>
  <si>
    <t>постановление №163 от 16.11.2015г. "О порядке назначения и выплаты пенсии за выслугу лет и доплаты к страховой пенсии по старости (инвалидности)</t>
  </si>
  <si>
    <t>01.01.2016</t>
  </si>
  <si>
    <t>13.11.2015</t>
  </si>
</sst>
</file>

<file path=xl/styles.xml><?xml version="1.0" encoding="utf-8"?>
<styleSheet xmlns="http://schemas.openxmlformats.org/spreadsheetml/2006/main">
  <fonts count="17">
    <font>
      <sz val="11"/>
      <name val="Calibri"/>
      <family val="2"/>
    </font>
    <font>
      <sz val="11"/>
      <name val="Calibri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8"/>
      <color indexed="8"/>
      <name val="Times New Roman"/>
    </font>
    <font>
      <sz val="10"/>
      <color rgb="FF000000"/>
      <name val="Arial Cyr"/>
    </font>
    <font>
      <sz val="8"/>
      <color rgb="FF000000"/>
      <name val="Times New Roman"/>
    </font>
    <font>
      <sz val="8"/>
      <color rgb="FF000000"/>
      <name val="Arial Cyr"/>
    </font>
    <font>
      <b/>
      <sz val="8"/>
      <color rgb="FF000000"/>
      <name val="Times New Roman"/>
    </font>
    <font>
      <u/>
      <sz val="8"/>
      <color rgb="FF000000"/>
      <name val="Arial Cyr"/>
    </font>
    <font>
      <u/>
      <sz val="10"/>
      <color rgb="FF000000"/>
      <name val="Arial Cyr"/>
    </font>
    <font>
      <sz val="8"/>
      <color rgb="FF000000"/>
      <name val="Times New Roman Cyr"/>
    </font>
    <font>
      <b/>
      <sz val="10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09">
    <xf numFmtId="0" fontId="0" fillId="0" borderId="0"/>
    <xf numFmtId="0" fontId="1" fillId="0" borderId="0"/>
    <xf numFmtId="0" fontId="1" fillId="0" borderId="0"/>
    <xf numFmtId="0" fontId="9" fillId="0" borderId="0">
      <alignment horizontal="left" wrapText="1"/>
    </xf>
    <xf numFmtId="0" fontId="9" fillId="0" borderId="0"/>
    <xf numFmtId="0" fontId="9" fillId="0" borderId="0"/>
    <xf numFmtId="0" fontId="1" fillId="0" borderId="0"/>
    <xf numFmtId="49" fontId="10" fillId="0" borderId="8">
      <alignment horizontal="center" vertical="center" wrapText="1"/>
    </xf>
    <xf numFmtId="49" fontId="10" fillId="0" borderId="8">
      <alignment horizontal="center" vertical="center" wrapText="1"/>
    </xf>
    <xf numFmtId="49" fontId="10" fillId="0" borderId="8">
      <alignment horizontal="center" vertical="center" wrapText="1"/>
    </xf>
    <xf numFmtId="49" fontId="10" fillId="0" borderId="8">
      <alignment horizontal="center" vertical="center" wrapText="1"/>
    </xf>
    <xf numFmtId="49" fontId="10" fillId="0" borderId="8">
      <alignment horizontal="center" vertical="center" wrapText="1"/>
    </xf>
    <xf numFmtId="0" fontId="11" fillId="6" borderId="0">
      <alignment vertical="top"/>
    </xf>
    <xf numFmtId="49" fontId="10" fillId="0" borderId="8">
      <alignment horizontal="center" vertical="center" wrapText="1"/>
    </xf>
    <xf numFmtId="0" fontId="12" fillId="0" borderId="8">
      <alignment horizontal="center" vertical="top"/>
    </xf>
    <xf numFmtId="0" fontId="10" fillId="0" borderId="9">
      <alignment horizontal="center" vertical="top" wrapText="1"/>
    </xf>
    <xf numFmtId="0" fontId="12" fillId="0" borderId="10">
      <alignment horizontal="center" vertical="top"/>
    </xf>
    <xf numFmtId="0" fontId="11" fillId="0" borderId="11">
      <alignment horizontal="center" vertical="center" wrapText="1"/>
    </xf>
    <xf numFmtId="49" fontId="10" fillId="0" borderId="8">
      <alignment horizontal="center" vertical="center" wrapText="1"/>
    </xf>
    <xf numFmtId="49" fontId="10" fillId="0" borderId="8">
      <alignment horizontal="center" vertical="center" wrapText="1"/>
    </xf>
    <xf numFmtId="0" fontId="10" fillId="0" borderId="8">
      <alignment horizontal="center" vertical="top" wrapText="1"/>
    </xf>
    <xf numFmtId="0" fontId="11" fillId="0" borderId="11">
      <alignment horizontal="center" vertical="top"/>
    </xf>
    <xf numFmtId="49" fontId="10" fillId="0" borderId="8">
      <alignment horizontal="center" vertical="center" wrapText="1"/>
    </xf>
    <xf numFmtId="49" fontId="10" fillId="6" borderId="8">
      <alignment horizontal="center" vertical="center" wrapText="1"/>
    </xf>
    <xf numFmtId="49" fontId="10" fillId="6" borderId="8">
      <alignment horizontal="center" vertical="center" wrapText="1"/>
    </xf>
    <xf numFmtId="49" fontId="10" fillId="6" borderId="8">
      <alignment horizontal="center" vertical="center" wrapText="1"/>
    </xf>
    <xf numFmtId="49" fontId="10" fillId="6" borderId="8">
      <alignment horizontal="center" vertical="center" wrapText="1"/>
    </xf>
    <xf numFmtId="49" fontId="10" fillId="6" borderId="8">
      <alignment horizontal="center" vertical="center" wrapText="1"/>
    </xf>
    <xf numFmtId="4" fontId="12" fillId="6" borderId="10">
      <alignment horizontal="right" vertical="top" shrinkToFit="1"/>
    </xf>
    <xf numFmtId="49" fontId="10" fillId="0" borderId="8">
      <alignment horizontal="center" vertical="center" wrapText="1"/>
    </xf>
    <xf numFmtId="0" fontId="9" fillId="7" borderId="0">
      <alignment vertical="top"/>
    </xf>
    <xf numFmtId="0" fontId="9" fillId="0" borderId="0"/>
    <xf numFmtId="0" fontId="11" fillId="0" borderId="0">
      <alignment horizontal="left" vertical="top"/>
    </xf>
    <xf numFmtId="49" fontId="10" fillId="0" borderId="8">
      <alignment horizontal="center" vertical="center" wrapText="1"/>
    </xf>
    <xf numFmtId="0" fontId="10" fillId="0" borderId="8">
      <alignment horizontal="center" vertical="top"/>
    </xf>
    <xf numFmtId="49" fontId="9" fillId="7" borderId="0">
      <alignment vertical="top"/>
    </xf>
    <xf numFmtId="49" fontId="12" fillId="0" borderId="9">
      <alignment horizontal="left" vertical="top" wrapText="1"/>
    </xf>
    <xf numFmtId="49" fontId="10" fillId="0" borderId="9">
      <alignment horizontal="left" vertical="top" wrapText="1"/>
    </xf>
    <xf numFmtId="49" fontId="12" fillId="0" borderId="9">
      <alignment vertical="top" wrapText="1"/>
    </xf>
    <xf numFmtId="0" fontId="11" fillId="0" borderId="0">
      <alignment horizontal="left" vertical="top" wrapText="1"/>
    </xf>
    <xf numFmtId="0" fontId="9" fillId="0" borderId="0">
      <alignment horizontal="left"/>
    </xf>
    <xf numFmtId="49" fontId="11" fillId="6" borderId="0">
      <alignment vertical="top"/>
    </xf>
    <xf numFmtId="49" fontId="9" fillId="6" borderId="0">
      <alignment vertical="top"/>
    </xf>
    <xf numFmtId="49" fontId="10" fillId="0" borderId="8">
      <alignment horizontal="center" vertical="center" wrapText="1"/>
    </xf>
    <xf numFmtId="49" fontId="12" fillId="6" borderId="8">
      <alignment horizontal="center" vertical="top" shrinkToFit="1"/>
    </xf>
    <xf numFmtId="49" fontId="9" fillId="7" borderId="12">
      <alignment vertical="top"/>
    </xf>
    <xf numFmtId="49" fontId="10" fillId="6" borderId="8">
      <alignment horizontal="center" vertical="top" shrinkToFit="1"/>
    </xf>
    <xf numFmtId="49" fontId="12" fillId="6" borderId="13">
      <alignment horizontal="center" vertical="top"/>
    </xf>
    <xf numFmtId="49" fontId="11" fillId="6" borderId="0">
      <alignment horizontal="center" vertical="top"/>
    </xf>
    <xf numFmtId="49" fontId="9" fillId="0" borderId="0"/>
    <xf numFmtId="0" fontId="13" fillId="0" borderId="0">
      <alignment vertical="top"/>
    </xf>
    <xf numFmtId="0" fontId="11" fillId="6" borderId="0">
      <alignment horizontal="left" vertical="top"/>
    </xf>
    <xf numFmtId="0" fontId="11" fillId="0" borderId="0">
      <alignment vertical="top"/>
    </xf>
    <xf numFmtId="49" fontId="10" fillId="0" borderId="8">
      <alignment horizontal="center" vertical="center" wrapText="1"/>
    </xf>
    <xf numFmtId="49" fontId="12" fillId="0" borderId="8">
      <alignment horizontal="center" vertical="top"/>
    </xf>
    <xf numFmtId="49" fontId="10" fillId="0" borderId="9">
      <alignment horizontal="center" vertical="top" wrapText="1"/>
    </xf>
    <xf numFmtId="49" fontId="12" fillId="0" borderId="13">
      <alignment horizontal="center" vertical="top"/>
    </xf>
    <xf numFmtId="0" fontId="11" fillId="0" borderId="0">
      <alignment horizontal="center" vertical="top"/>
    </xf>
    <xf numFmtId="49" fontId="10" fillId="0" borderId="8">
      <alignment horizontal="center" vertical="center" wrapText="1"/>
    </xf>
    <xf numFmtId="0" fontId="14" fillId="0" borderId="0">
      <alignment vertical="top"/>
    </xf>
    <xf numFmtId="49" fontId="10" fillId="0" borderId="8">
      <alignment horizontal="center" vertical="center" wrapText="1"/>
    </xf>
    <xf numFmtId="0" fontId="9" fillId="7" borderId="0">
      <alignment vertical="top" shrinkToFit="1"/>
    </xf>
    <xf numFmtId="49" fontId="10" fillId="0" borderId="8">
      <alignment horizontal="center" vertical="center"/>
    </xf>
    <xf numFmtId="49" fontId="10" fillId="0" borderId="8">
      <alignment horizontal="center" vertical="center" wrapText="1"/>
    </xf>
    <xf numFmtId="49" fontId="10" fillId="0" borderId="8">
      <alignment horizontal="center" vertical="center" wrapText="1"/>
    </xf>
    <xf numFmtId="49" fontId="10" fillId="0" borderId="8">
      <alignment horizontal="center" vertical="center" wrapText="1"/>
    </xf>
    <xf numFmtId="49" fontId="10" fillId="0" borderId="8">
      <alignment horizontal="center" vertical="center" wrapText="1"/>
    </xf>
    <xf numFmtId="49" fontId="10" fillId="0" borderId="8">
      <alignment horizontal="center" vertical="center" wrapText="1"/>
    </xf>
    <xf numFmtId="49" fontId="10" fillId="0" borderId="8">
      <alignment horizontal="center" vertical="top" wrapText="1"/>
    </xf>
    <xf numFmtId="49" fontId="10" fillId="0" borderId="8">
      <alignment horizontal="center" vertical="center" wrapText="1"/>
    </xf>
    <xf numFmtId="49" fontId="10" fillId="6" borderId="8">
      <alignment horizontal="center" vertical="center" wrapText="1"/>
    </xf>
    <xf numFmtId="0" fontId="9" fillId="7" borderId="12">
      <alignment vertical="top"/>
    </xf>
    <xf numFmtId="49" fontId="10" fillId="0" borderId="9">
      <alignment horizontal="center" vertical="top" shrinkToFit="1"/>
    </xf>
    <xf numFmtId="49" fontId="9" fillId="7" borderId="14">
      <alignment vertical="top" shrinkToFit="1"/>
    </xf>
    <xf numFmtId="49" fontId="11" fillId="0" borderId="0">
      <alignment horizontal="center" vertical="top"/>
    </xf>
    <xf numFmtId="49" fontId="10" fillId="6" borderId="8">
      <alignment horizontal="center" vertical="center" wrapText="1"/>
    </xf>
    <xf numFmtId="49" fontId="10" fillId="6" borderId="8">
      <alignment horizontal="center" vertical="center" wrapText="1"/>
    </xf>
    <xf numFmtId="49" fontId="10" fillId="6" borderId="8">
      <alignment horizontal="center" vertical="center" wrapText="1"/>
    </xf>
    <xf numFmtId="49" fontId="10" fillId="6" borderId="8">
      <alignment horizontal="center" vertical="center" wrapText="1"/>
    </xf>
    <xf numFmtId="0" fontId="10" fillId="0" borderId="8">
      <alignment horizontal="center" vertical="top"/>
    </xf>
    <xf numFmtId="49" fontId="15" fillId="0" borderId="8">
      <alignment horizontal="center" vertical="center" wrapText="1"/>
    </xf>
    <xf numFmtId="4" fontId="12" fillId="6" borderId="8">
      <alignment horizontal="right" vertical="top" shrinkToFit="1"/>
    </xf>
    <xf numFmtId="4" fontId="10" fillId="6" borderId="8">
      <alignment horizontal="right" vertical="top" shrinkToFit="1"/>
    </xf>
    <xf numFmtId="4" fontId="12" fillId="6" borderId="13">
      <alignment horizontal="right" vertical="top" shrinkToFit="1"/>
    </xf>
    <xf numFmtId="49" fontId="10" fillId="0" borderId="8">
      <alignment horizontal="center" vertical="center" wrapText="1"/>
    </xf>
    <xf numFmtId="49" fontId="15" fillId="0" borderId="8">
      <alignment horizontal="center" vertical="center" wrapText="1"/>
    </xf>
    <xf numFmtId="49" fontId="15" fillId="0" borderId="8">
      <alignment horizontal="center" vertical="center" wrapText="1"/>
    </xf>
    <xf numFmtId="49" fontId="15" fillId="0" borderId="8">
      <alignment horizontal="center" vertical="center" wrapText="1"/>
    </xf>
    <xf numFmtId="49" fontId="15" fillId="0" borderId="8">
      <alignment horizontal="center" vertical="center" wrapText="1"/>
    </xf>
    <xf numFmtId="0" fontId="9" fillId="0" borderId="0">
      <alignment vertical="top"/>
    </xf>
    <xf numFmtId="49" fontId="15" fillId="0" borderId="8">
      <alignment horizontal="center" vertical="center" wrapText="1"/>
    </xf>
    <xf numFmtId="49" fontId="15" fillId="0" borderId="8">
      <alignment horizontal="center" vertical="center" wrapText="1"/>
    </xf>
    <xf numFmtId="49" fontId="15" fillId="0" borderId="8">
      <alignment horizontal="center" vertical="center" wrapText="1"/>
    </xf>
    <xf numFmtId="49" fontId="15" fillId="0" borderId="8">
      <alignment horizontal="center" vertical="center" wrapText="1"/>
    </xf>
    <xf numFmtId="0" fontId="16" fillId="0" borderId="0">
      <alignment horizontal="center" vertical="top" wrapText="1"/>
    </xf>
    <xf numFmtId="49" fontId="15" fillId="0" borderId="8">
      <alignment horizontal="center" vertical="center" wrapText="1"/>
    </xf>
    <xf numFmtId="0" fontId="9" fillId="0" borderId="0">
      <alignment horizontal="center" vertical="top"/>
    </xf>
    <xf numFmtId="0" fontId="9" fillId="0" borderId="0">
      <alignment horizontal="left" vertical="top"/>
    </xf>
    <xf numFmtId="49" fontId="10" fillId="0" borderId="8">
      <alignment horizontal="center" vertical="center" wrapText="1"/>
    </xf>
    <xf numFmtId="49" fontId="10" fillId="6" borderId="8">
      <alignment horizontal="center" vertical="top" wrapText="1"/>
    </xf>
    <xf numFmtId="0" fontId="12" fillId="0" borderId="13">
      <alignment horizontal="center" vertical="top"/>
    </xf>
    <xf numFmtId="49" fontId="10" fillId="0" borderId="0">
      <alignment horizontal="center" vertical="top" shrinkToFit="1"/>
    </xf>
    <xf numFmtId="49" fontId="10" fillId="0" borderId="15">
      <alignment horizontal="center" vertical="top" shrinkToFit="1"/>
    </xf>
    <xf numFmtId="49" fontId="10" fillId="0" borderId="8">
      <alignment horizontal="center" vertical="center" wrapText="1"/>
    </xf>
    <xf numFmtId="49" fontId="12" fillId="0" borderId="16">
      <alignment horizontal="left" vertical="top" wrapText="1"/>
    </xf>
    <xf numFmtId="49" fontId="10" fillId="0" borderId="8">
      <alignment horizontal="center" vertical="center" wrapText="1"/>
    </xf>
    <xf numFmtId="49" fontId="12" fillId="0" borderId="10">
      <alignment horizontal="center" vertical="top"/>
    </xf>
    <xf numFmtId="49" fontId="10" fillId="0" borderId="8">
      <alignment horizontal="center" vertical="center" wrapText="1"/>
    </xf>
    <xf numFmtId="49" fontId="10" fillId="0" borderId="8">
      <alignment horizontal="center" vertical="center" wrapText="1"/>
    </xf>
  </cellStyleXfs>
  <cellXfs count="150">
    <xf numFmtId="0" fontId="0" fillId="0" borderId="0" xfId="0"/>
    <xf numFmtId="4" fontId="12" fillId="2" borderId="8" xfId="81" applyNumberFormat="1" applyFill="1" applyProtection="1">
      <alignment horizontal="right" vertical="top" shrinkToFit="1"/>
    </xf>
    <xf numFmtId="4" fontId="12" fillId="3" borderId="8" xfId="81" applyNumberFormat="1" applyFill="1" applyProtection="1">
      <alignment horizontal="right" vertical="top" shrinkToFit="1"/>
    </xf>
    <xf numFmtId="4" fontId="12" fillId="0" borderId="8" xfId="81" applyNumberFormat="1" applyFill="1" applyProtection="1">
      <alignment horizontal="right" vertical="top" shrinkToFit="1"/>
    </xf>
    <xf numFmtId="4" fontId="12" fillId="4" borderId="8" xfId="81" applyNumberFormat="1" applyFill="1" applyProtection="1">
      <alignment horizontal="right" vertical="top" shrinkToFit="1"/>
    </xf>
    <xf numFmtId="4" fontId="12" fillId="5" borderId="8" xfId="81" applyNumberFormat="1" applyFill="1" applyProtection="1">
      <alignment horizontal="right" vertical="top" shrinkToFit="1"/>
    </xf>
    <xf numFmtId="2" fontId="12" fillId="4" borderId="8" xfId="54" applyNumberFormat="1" applyFill="1" applyProtection="1">
      <alignment horizontal="center" vertical="top"/>
    </xf>
    <xf numFmtId="2" fontId="12" fillId="2" borderId="8" xfId="54" applyNumberFormat="1" applyFill="1" applyProtection="1">
      <alignment horizontal="center" vertical="top"/>
    </xf>
    <xf numFmtId="2" fontId="10" fillId="0" borderId="8" xfId="46" applyNumberFormat="1" applyFill="1" applyProtection="1">
      <alignment horizontal="center" vertical="top" shrinkToFit="1"/>
    </xf>
    <xf numFmtId="2" fontId="10" fillId="0" borderId="9" xfId="72" applyNumberFormat="1" applyFill="1" applyProtection="1">
      <alignment horizontal="center" vertical="top" shrinkToFit="1"/>
    </xf>
    <xf numFmtId="2" fontId="2" fillId="0" borderId="2" xfId="46" applyNumberFormat="1" applyFont="1" applyFill="1" applyBorder="1" applyAlignment="1" applyProtection="1">
      <alignment vertical="top" shrinkToFit="1"/>
    </xf>
    <xf numFmtId="2" fontId="2" fillId="0" borderId="9" xfId="72" applyNumberFormat="1" applyFont="1" applyFill="1" applyProtection="1">
      <alignment horizontal="center" vertical="top" shrinkToFit="1"/>
    </xf>
    <xf numFmtId="2" fontId="2" fillId="0" borderId="3" xfId="46" applyNumberFormat="1" applyFont="1" applyFill="1" applyBorder="1" applyAlignment="1" applyProtection="1">
      <alignment vertical="top" shrinkToFit="1"/>
    </xf>
    <xf numFmtId="2" fontId="12" fillId="0" borderId="8" xfId="54" applyNumberFormat="1" applyFill="1" applyProtection="1">
      <alignment horizontal="center" vertical="top"/>
    </xf>
    <xf numFmtId="2" fontId="12" fillId="3" borderId="8" xfId="54" applyNumberFormat="1" applyFill="1" applyProtection="1">
      <alignment horizontal="center" vertical="top"/>
    </xf>
    <xf numFmtId="2" fontId="12" fillId="5" borderId="8" xfId="54" applyNumberFormat="1" applyFill="1" applyProtection="1">
      <alignment horizontal="center" vertical="top"/>
    </xf>
    <xf numFmtId="2" fontId="9" fillId="0" borderId="0" xfId="31" applyNumberFormat="1" applyFill="1" applyProtection="1">
      <protection locked="0"/>
    </xf>
    <xf numFmtId="2" fontId="0" fillId="0" borderId="0" xfId="0" applyNumberFormat="1" applyFill="1" applyProtection="1">
      <protection locked="0"/>
    </xf>
    <xf numFmtId="2" fontId="9" fillId="0" borderId="0" xfId="96" applyNumberFormat="1" applyFill="1" applyProtection="1">
      <alignment horizontal="center" vertical="top"/>
      <protection locked="0"/>
    </xf>
    <xf numFmtId="2" fontId="11" fillId="0" borderId="0" xfId="57" applyNumberFormat="1" applyFill="1" applyProtection="1">
      <alignment horizontal="center" vertical="top"/>
      <protection locked="0"/>
    </xf>
    <xf numFmtId="2" fontId="11" fillId="0" borderId="0" xfId="52" applyNumberFormat="1" applyFill="1" applyProtection="1">
      <alignment vertical="top"/>
      <protection locked="0"/>
    </xf>
    <xf numFmtId="2" fontId="11" fillId="0" borderId="0" xfId="12" applyNumberFormat="1" applyFill="1" applyProtection="1">
      <alignment vertical="top"/>
      <protection locked="0"/>
    </xf>
    <xf numFmtId="2" fontId="11" fillId="0" borderId="0" xfId="41" applyNumberFormat="1" applyFill="1" applyProtection="1">
      <alignment vertical="top"/>
      <protection locked="0"/>
    </xf>
    <xf numFmtId="2" fontId="9" fillId="0" borderId="0" xfId="89" applyNumberFormat="1" applyFill="1" applyProtection="1">
      <alignment vertical="top"/>
      <protection locked="0"/>
    </xf>
    <xf numFmtId="2" fontId="11" fillId="0" borderId="0" xfId="32" applyNumberFormat="1" applyFill="1" applyProtection="1">
      <alignment horizontal="left" vertical="top"/>
      <protection locked="0"/>
    </xf>
    <xf numFmtId="2" fontId="14" fillId="0" borderId="0" xfId="59" applyNumberFormat="1" applyFill="1" applyProtection="1">
      <alignment vertical="top"/>
      <protection locked="0"/>
    </xf>
    <xf numFmtId="2" fontId="9" fillId="0" borderId="0" xfId="49" applyNumberFormat="1" applyFill="1" applyProtection="1">
      <protection locked="0"/>
    </xf>
    <xf numFmtId="2" fontId="10" fillId="0" borderId="8" xfId="34" applyNumberFormat="1" applyFill="1" applyProtection="1">
      <alignment horizontal="center" vertical="top"/>
      <protection locked="0"/>
    </xf>
    <xf numFmtId="2" fontId="10" fillId="0" borderId="8" xfId="79" applyNumberFormat="1" applyFill="1" applyProtection="1">
      <alignment horizontal="center" vertical="top"/>
      <protection locked="0"/>
    </xf>
    <xf numFmtId="2" fontId="12" fillId="4" borderId="9" xfId="36" applyNumberFormat="1" applyFill="1" applyProtection="1">
      <alignment horizontal="left" vertical="top" wrapText="1"/>
      <protection locked="0"/>
    </xf>
    <xf numFmtId="2" fontId="12" fillId="4" borderId="8" xfId="44" applyNumberFormat="1" applyFill="1" applyProtection="1">
      <alignment horizontal="center" vertical="top" shrinkToFit="1"/>
      <protection locked="0"/>
    </xf>
    <xf numFmtId="2" fontId="12" fillId="4" borderId="8" xfId="54" applyNumberFormat="1" applyFill="1" applyProtection="1">
      <alignment horizontal="center" vertical="top"/>
      <protection locked="0"/>
    </xf>
    <xf numFmtId="2" fontId="12" fillId="4" borderId="8" xfId="14" applyNumberFormat="1" applyFill="1" applyProtection="1">
      <alignment horizontal="center" vertical="top"/>
      <protection locked="0"/>
    </xf>
    <xf numFmtId="2" fontId="12" fillId="2" borderId="9" xfId="36" applyNumberFormat="1" applyFill="1" applyProtection="1">
      <alignment horizontal="left" vertical="top" wrapText="1"/>
      <protection locked="0"/>
    </xf>
    <xf numFmtId="2" fontId="12" fillId="2" borderId="8" xfId="44" applyNumberFormat="1" applyFill="1" applyProtection="1">
      <alignment horizontal="center" vertical="top" shrinkToFit="1"/>
      <protection locked="0"/>
    </xf>
    <xf numFmtId="2" fontId="12" fillId="2" borderId="8" xfId="54" applyNumberFormat="1" applyFill="1" applyProtection="1">
      <alignment horizontal="center" vertical="top"/>
      <protection locked="0"/>
    </xf>
    <xf numFmtId="2" fontId="12" fillId="2" borderId="8" xfId="14" applyNumberFormat="1" applyFill="1" applyProtection="1">
      <alignment horizontal="center" vertical="top"/>
      <protection locked="0"/>
    </xf>
    <xf numFmtId="2" fontId="10" fillId="0" borderId="9" xfId="37" applyNumberFormat="1" applyFill="1" applyProtection="1">
      <alignment horizontal="left" vertical="top" wrapText="1"/>
      <protection locked="0"/>
    </xf>
    <xf numFmtId="2" fontId="10" fillId="0" borderId="8" xfId="46" applyNumberFormat="1" applyFill="1" applyProtection="1">
      <alignment horizontal="center" vertical="top" shrinkToFit="1"/>
      <protection locked="0"/>
    </xf>
    <xf numFmtId="2" fontId="10" fillId="0" borderId="9" xfId="55" applyNumberFormat="1" applyFill="1" applyProtection="1">
      <alignment horizontal="center" vertical="top" wrapText="1"/>
      <protection locked="0"/>
    </xf>
    <xf numFmtId="2" fontId="10" fillId="0" borderId="8" xfId="68" applyNumberFormat="1" applyFill="1" applyProtection="1">
      <alignment horizontal="center" vertical="top" wrapText="1"/>
      <protection locked="0"/>
    </xf>
    <xf numFmtId="2" fontId="10" fillId="0" borderId="9" xfId="15" applyNumberFormat="1" applyFill="1" applyProtection="1">
      <alignment horizontal="center" vertical="top" wrapText="1"/>
      <protection locked="0"/>
    </xf>
    <xf numFmtId="2" fontId="10" fillId="0" borderId="8" xfId="20" applyNumberFormat="1" applyFill="1" applyProtection="1">
      <alignment horizontal="center" vertical="top" wrapText="1"/>
      <protection locked="0"/>
    </xf>
    <xf numFmtId="2" fontId="2" fillId="0" borderId="2" xfId="46" applyNumberFormat="1" applyFont="1" applyFill="1" applyBorder="1" applyAlignment="1" applyProtection="1">
      <alignment vertical="top" shrinkToFit="1"/>
      <protection locked="0"/>
    </xf>
    <xf numFmtId="2" fontId="2" fillId="0" borderId="3" xfId="46" applyNumberFormat="1" applyFont="1" applyFill="1" applyBorder="1" applyAlignment="1" applyProtection="1">
      <alignment vertical="top" shrinkToFit="1"/>
      <protection locked="0"/>
    </xf>
    <xf numFmtId="2" fontId="12" fillId="0" borderId="9" xfId="36" applyNumberFormat="1" applyFill="1" applyProtection="1">
      <alignment horizontal="left" vertical="top" wrapText="1"/>
      <protection locked="0"/>
    </xf>
    <xf numFmtId="2" fontId="12" fillId="0" borderId="8" xfId="44" applyNumberFormat="1" applyFill="1" applyProtection="1">
      <alignment horizontal="center" vertical="top" shrinkToFit="1"/>
      <protection locked="0"/>
    </xf>
    <xf numFmtId="2" fontId="12" fillId="0" borderId="8" xfId="54" applyNumberFormat="1" applyFill="1" applyProtection="1">
      <alignment horizontal="center" vertical="top"/>
      <protection locked="0"/>
    </xf>
    <xf numFmtId="2" fontId="12" fillId="0" borderId="8" xfId="14" applyNumberFormat="1" applyFill="1" applyProtection="1">
      <alignment horizontal="center" vertical="top"/>
      <protection locked="0"/>
    </xf>
    <xf numFmtId="2" fontId="12" fillId="3" borderId="9" xfId="36" applyNumberFormat="1" applyFill="1" applyProtection="1">
      <alignment horizontal="left" vertical="top" wrapText="1"/>
      <protection locked="0"/>
    </xf>
    <xf numFmtId="2" fontId="12" fillId="3" borderId="8" xfId="54" applyNumberFormat="1" applyFill="1" applyProtection="1">
      <alignment horizontal="center" vertical="top"/>
      <protection locked="0"/>
    </xf>
    <xf numFmtId="2" fontId="12" fillId="3" borderId="8" xfId="14" applyNumberFormat="1" applyFill="1" applyProtection="1">
      <alignment horizontal="center" vertical="top"/>
      <protection locked="0"/>
    </xf>
    <xf numFmtId="2" fontId="12" fillId="3" borderId="8" xfId="44" applyNumberFormat="1" applyFill="1" applyProtection="1">
      <alignment horizontal="center" vertical="top" shrinkToFit="1"/>
      <protection locked="0"/>
    </xf>
    <xf numFmtId="2" fontId="12" fillId="5" borderId="9" xfId="36" applyNumberFormat="1" applyFill="1" applyProtection="1">
      <alignment horizontal="left" vertical="top" wrapText="1"/>
      <protection locked="0"/>
    </xf>
    <xf numFmtId="2" fontId="12" fillId="5" borderId="8" xfId="44" applyNumberFormat="1" applyFill="1" applyProtection="1">
      <alignment horizontal="center" vertical="top" shrinkToFit="1"/>
      <protection locked="0"/>
    </xf>
    <xf numFmtId="2" fontId="12" fillId="5" borderId="8" xfId="54" applyNumberFormat="1" applyFill="1" applyProtection="1">
      <alignment horizontal="center" vertical="top"/>
      <protection locked="0"/>
    </xf>
    <xf numFmtId="2" fontId="12" fillId="5" borderId="8" xfId="14" applyNumberFormat="1" applyFill="1" applyProtection="1">
      <alignment horizontal="center" vertical="top"/>
      <protection locked="0"/>
    </xf>
    <xf numFmtId="2" fontId="11" fillId="0" borderId="0" xfId="39" applyNumberFormat="1" applyFill="1" applyProtection="1">
      <alignment horizontal="left" vertical="top" wrapText="1"/>
      <protection locked="0"/>
    </xf>
    <xf numFmtId="2" fontId="11" fillId="0" borderId="0" xfId="48" applyNumberFormat="1" applyFill="1" applyProtection="1">
      <alignment horizontal="center" vertical="top"/>
      <protection locked="0"/>
    </xf>
    <xf numFmtId="2" fontId="11" fillId="0" borderId="0" xfId="74" applyNumberFormat="1" applyFill="1" applyProtection="1">
      <alignment horizontal="center" vertical="top"/>
      <protection locked="0"/>
    </xf>
    <xf numFmtId="1" fontId="10" fillId="0" borderId="8" xfId="34" applyNumberFormat="1" applyFill="1" applyProtection="1">
      <alignment horizontal="center" vertical="top"/>
      <protection locked="0"/>
    </xf>
    <xf numFmtId="4" fontId="10" fillId="0" borderId="8" xfId="82" applyNumberFormat="1" applyFill="1" applyProtection="1">
      <alignment horizontal="right" vertical="top" shrinkToFit="1"/>
      <protection locked="0"/>
    </xf>
    <xf numFmtId="4" fontId="12" fillId="5" borderId="8" xfId="81" applyNumberFormat="1" applyFill="1" applyProtection="1">
      <alignment horizontal="right" vertical="top" shrinkToFit="1"/>
      <protection locked="0"/>
    </xf>
    <xf numFmtId="4" fontId="12" fillId="4" borderId="8" xfId="81" applyNumberFormat="1" applyFill="1" applyProtection="1">
      <alignment horizontal="right" vertical="top" shrinkToFit="1"/>
      <protection locked="0"/>
    </xf>
    <xf numFmtId="2" fontId="12" fillId="3" borderId="1" xfId="36" applyNumberFormat="1" applyFill="1" applyBorder="1" applyProtection="1">
      <alignment horizontal="left" vertical="top" wrapText="1"/>
      <protection locked="0"/>
    </xf>
    <xf numFmtId="2" fontId="12" fillId="3" borderId="3" xfId="44" applyNumberFormat="1" applyFill="1" applyBorder="1" applyProtection="1">
      <alignment horizontal="center" vertical="top" shrinkToFit="1"/>
      <protection locked="0"/>
    </xf>
    <xf numFmtId="2" fontId="12" fillId="3" borderId="3" xfId="54" applyNumberFormat="1" applyFill="1" applyBorder="1" applyProtection="1">
      <alignment horizontal="center" vertical="top"/>
      <protection locked="0"/>
    </xf>
    <xf numFmtId="2" fontId="12" fillId="3" borderId="3" xfId="14" applyNumberFormat="1" applyFill="1" applyBorder="1" applyProtection="1">
      <alignment horizontal="center" vertical="top"/>
      <protection locked="0"/>
    </xf>
    <xf numFmtId="4" fontId="12" fillId="3" borderId="3" xfId="81" applyNumberFormat="1" applyFill="1" applyBorder="1" applyProtection="1">
      <alignment horizontal="right" vertical="top" shrinkToFit="1"/>
    </xf>
    <xf numFmtId="2" fontId="12" fillId="4" borderId="4" xfId="104" applyNumberFormat="1" applyFill="1" applyBorder="1" applyProtection="1">
      <alignment horizontal="left" vertical="top" wrapText="1"/>
      <protection locked="0"/>
    </xf>
    <xf numFmtId="2" fontId="12" fillId="4" borderId="5" xfId="106" applyNumberFormat="1" applyFill="1" applyBorder="1" applyProtection="1">
      <alignment horizontal="center" vertical="top"/>
      <protection locked="0"/>
    </xf>
    <xf numFmtId="2" fontId="12" fillId="4" borderId="5" xfId="16" applyNumberFormat="1" applyFill="1" applyBorder="1" applyProtection="1">
      <alignment horizontal="center" vertical="top"/>
      <protection locked="0"/>
    </xf>
    <xf numFmtId="4" fontId="12" fillId="4" borderId="5" xfId="81" applyNumberFormat="1" applyFill="1" applyBorder="1" applyProtection="1">
      <alignment horizontal="right" vertical="top" shrinkToFit="1"/>
    </xf>
    <xf numFmtId="2" fontId="12" fillId="3" borderId="4" xfId="104" applyNumberFormat="1" applyFill="1" applyBorder="1" applyProtection="1">
      <alignment horizontal="left" vertical="top" wrapText="1"/>
      <protection locked="0"/>
    </xf>
    <xf numFmtId="2" fontId="12" fillId="3" borderId="5" xfId="106" applyNumberFormat="1" applyFill="1" applyBorder="1" applyProtection="1">
      <alignment horizontal="center" vertical="top"/>
      <protection locked="0"/>
    </xf>
    <xf numFmtId="2" fontId="12" fillId="3" borderId="5" xfId="16" applyNumberFormat="1" applyFill="1" applyBorder="1" applyProtection="1">
      <alignment horizontal="center" vertical="top"/>
      <protection locked="0"/>
    </xf>
    <xf numFmtId="4" fontId="12" fillId="3" borderId="5" xfId="81" applyNumberFormat="1" applyFill="1" applyBorder="1" applyProtection="1">
      <alignment horizontal="right" vertical="top" shrinkToFit="1"/>
    </xf>
    <xf numFmtId="2" fontId="12" fillId="4" borderId="5" xfId="106" applyNumberFormat="1" applyFill="1" applyBorder="1" applyProtection="1">
      <alignment horizontal="center" vertical="top"/>
    </xf>
    <xf numFmtId="2" fontId="12" fillId="3" borderId="3" xfId="54" applyNumberFormat="1" applyFill="1" applyBorder="1" applyProtection="1">
      <alignment horizontal="center" vertical="top"/>
    </xf>
    <xf numFmtId="2" fontId="12" fillId="3" borderId="5" xfId="106" applyNumberFormat="1" applyFill="1" applyBorder="1" applyProtection="1">
      <alignment horizontal="center" vertical="top"/>
    </xf>
    <xf numFmtId="2" fontId="2" fillId="0" borderId="9" xfId="15" applyNumberFormat="1" applyFont="1" applyFill="1" applyProtection="1">
      <alignment horizontal="center" vertical="top" wrapText="1"/>
      <protection locked="0"/>
    </xf>
    <xf numFmtId="49" fontId="10" fillId="0" borderId="9" xfId="72" applyNumberFormat="1" applyFill="1" applyProtection="1">
      <alignment horizontal="center" vertical="top" shrinkToFit="1"/>
      <protection locked="0"/>
    </xf>
    <xf numFmtId="49" fontId="2" fillId="0" borderId="9" xfId="72" applyNumberFormat="1" applyFont="1" applyFill="1" applyProtection="1">
      <alignment horizontal="center" vertical="top" shrinkToFit="1"/>
      <protection locked="0"/>
    </xf>
    <xf numFmtId="49" fontId="10" fillId="0" borderId="6" xfId="72" applyNumberFormat="1" applyFill="1" applyBorder="1" applyProtection="1">
      <alignment horizontal="center" vertical="top" shrinkToFit="1"/>
      <protection locked="0"/>
    </xf>
    <xf numFmtId="2" fontId="0" fillId="0" borderId="0" xfId="0" applyNumberFormat="1" applyFill="1" applyBorder="1" applyProtection="1">
      <protection locked="0"/>
    </xf>
    <xf numFmtId="49" fontId="10" fillId="0" borderId="0" xfId="72" applyNumberFormat="1" applyFill="1" applyBorder="1" applyProtection="1">
      <alignment horizontal="center" vertical="top" shrinkToFit="1"/>
      <protection locked="0"/>
    </xf>
    <xf numFmtId="49" fontId="10" fillId="0" borderId="9" xfId="72" applyNumberFormat="1" applyFill="1" applyProtection="1">
      <alignment horizontal="center" vertical="top" shrinkToFit="1"/>
    </xf>
    <xf numFmtId="49" fontId="3" fillId="0" borderId="9" xfId="72" applyNumberFormat="1" applyFont="1" applyFill="1" applyProtection="1">
      <alignment horizontal="center" vertical="top" shrinkToFit="1"/>
    </xf>
    <xf numFmtId="49" fontId="4" fillId="0" borderId="9" xfId="72" applyNumberFormat="1" applyFont="1" applyFill="1" applyProtection="1">
      <alignment horizontal="center" vertical="top" shrinkToFit="1"/>
    </xf>
    <xf numFmtId="49" fontId="5" fillId="0" borderId="9" xfId="72" applyNumberFormat="1" applyFont="1" applyFill="1" applyProtection="1">
      <alignment horizontal="center" vertical="top" shrinkToFit="1"/>
    </xf>
    <xf numFmtId="49" fontId="6" fillId="0" borderId="9" xfId="72" applyNumberFormat="1" applyFont="1" applyFill="1" applyProtection="1">
      <alignment horizontal="center" vertical="top" shrinkToFit="1"/>
    </xf>
    <xf numFmtId="2" fontId="7" fillId="0" borderId="9" xfId="15" applyNumberFormat="1" applyFont="1" applyFill="1" applyAlignment="1" applyProtection="1">
      <alignment horizontal="left" vertical="distributed" wrapText="1"/>
      <protection locked="0"/>
    </xf>
    <xf numFmtId="2" fontId="8" fillId="0" borderId="9" xfId="15" applyNumberFormat="1" applyFont="1" applyFill="1" applyProtection="1">
      <alignment horizontal="center" vertical="top" wrapText="1"/>
      <protection locked="0"/>
    </xf>
    <xf numFmtId="2" fontId="8" fillId="0" borderId="9" xfId="15" applyNumberFormat="1" applyFont="1" applyFill="1" applyAlignment="1" applyProtection="1">
      <alignment horizontal="left" vertical="distributed" wrapText="1"/>
      <protection locked="0"/>
    </xf>
    <xf numFmtId="2" fontId="10" fillId="0" borderId="9" xfId="15" applyNumberFormat="1" applyFill="1" applyAlignment="1" applyProtection="1">
      <alignment horizontal="left" vertical="distributed" wrapText="1"/>
      <protection locked="0"/>
    </xf>
    <xf numFmtId="2" fontId="10" fillId="0" borderId="9" xfId="55" applyNumberFormat="1" applyFill="1" applyAlignment="1" applyProtection="1">
      <alignment horizontal="left" vertical="distributed" wrapText="1"/>
      <protection locked="0"/>
    </xf>
    <xf numFmtId="49" fontId="10" fillId="0" borderId="9" xfId="15" applyNumberFormat="1" applyFill="1" applyProtection="1">
      <alignment horizontal="center" vertical="top" wrapText="1"/>
      <protection locked="0"/>
    </xf>
    <xf numFmtId="49" fontId="8" fillId="0" borderId="8" xfId="20" applyNumberFormat="1" applyFont="1" applyFill="1" applyProtection="1">
      <alignment horizontal="center" vertical="top" wrapText="1"/>
      <protection locked="0"/>
    </xf>
    <xf numFmtId="49" fontId="8" fillId="0" borderId="9" xfId="15" applyNumberFormat="1" applyFont="1" applyFill="1" applyProtection="1">
      <alignment horizontal="center" vertical="top" wrapText="1"/>
      <protection locked="0"/>
    </xf>
    <xf numFmtId="2" fontId="10" fillId="0" borderId="8" xfId="82" applyNumberFormat="1" applyFill="1" applyProtection="1">
      <alignment horizontal="right" vertical="top" shrinkToFit="1"/>
      <protection locked="0"/>
    </xf>
    <xf numFmtId="2" fontId="11" fillId="0" borderId="0" xfId="51" applyNumberFormat="1" applyFill="1" applyProtection="1">
      <alignment horizontal="left" vertical="top"/>
      <protection locked="0"/>
    </xf>
    <xf numFmtId="2" fontId="9" fillId="0" borderId="0" xfId="31" applyNumberFormat="1" applyFill="1" applyProtection="1">
      <protection locked="0"/>
    </xf>
    <xf numFmtId="2" fontId="11" fillId="0" borderId="0" xfId="52" applyNumberFormat="1" applyFill="1" applyProtection="1">
      <alignment vertical="top"/>
      <protection locked="0"/>
    </xf>
    <xf numFmtId="2" fontId="9" fillId="0" borderId="0" xfId="89" applyNumberFormat="1" applyFill="1" applyProtection="1">
      <alignment vertical="top"/>
      <protection locked="0"/>
    </xf>
    <xf numFmtId="2" fontId="11" fillId="0" borderId="0" xfId="57" applyNumberFormat="1" applyFill="1" applyProtection="1">
      <alignment horizontal="center" vertical="top"/>
      <protection locked="0"/>
    </xf>
    <xf numFmtId="2" fontId="15" fillId="0" borderId="8" xfId="93" applyNumberFormat="1" applyFill="1" applyProtection="1">
      <alignment horizontal="center" vertical="center" wrapText="1"/>
      <protection locked="0"/>
    </xf>
    <xf numFmtId="2" fontId="10" fillId="0" borderId="8" xfId="84" applyNumberFormat="1" applyFill="1" applyProtection="1">
      <alignment horizontal="center" vertical="center" wrapText="1"/>
      <protection locked="0"/>
    </xf>
    <xf numFmtId="2" fontId="15" fillId="0" borderId="8" xfId="95" applyNumberFormat="1" applyFill="1" applyProtection="1">
      <alignment horizontal="center" vertical="center" wrapText="1"/>
      <protection locked="0"/>
    </xf>
    <xf numFmtId="2" fontId="9" fillId="0" borderId="0" xfId="96" applyNumberFormat="1" applyFill="1" applyProtection="1">
      <alignment horizontal="center" vertical="top"/>
      <protection locked="0"/>
    </xf>
    <xf numFmtId="2" fontId="2" fillId="0" borderId="8" xfId="84" applyNumberFormat="1" applyFont="1" applyFill="1" applyProtection="1">
      <alignment horizontal="center" vertical="center" wrapText="1"/>
      <protection locked="0"/>
    </xf>
    <xf numFmtId="2" fontId="10" fillId="0" borderId="8" xfId="27" applyNumberFormat="1" applyFill="1" applyProtection="1">
      <alignment horizontal="center" vertical="center" wrapText="1"/>
      <protection locked="0"/>
    </xf>
    <xf numFmtId="2" fontId="16" fillId="0" borderId="0" xfId="94" applyNumberFormat="1" applyFill="1" applyProtection="1">
      <alignment horizontal="center" vertical="top" wrapText="1"/>
      <protection locked="0"/>
    </xf>
    <xf numFmtId="2" fontId="10" fillId="0" borderId="8" xfId="107" applyNumberFormat="1" applyFill="1" applyProtection="1">
      <alignment horizontal="center" vertical="center" wrapText="1"/>
      <protection locked="0"/>
    </xf>
    <xf numFmtId="2" fontId="10" fillId="0" borderId="2" xfId="46" applyNumberFormat="1" applyFill="1" applyBorder="1" applyAlignment="1" applyProtection="1">
      <alignment horizontal="center" vertical="top" shrinkToFit="1"/>
      <protection locked="0"/>
    </xf>
    <xf numFmtId="2" fontId="10" fillId="0" borderId="3" xfId="46" applyNumberFormat="1" applyFill="1" applyBorder="1" applyAlignment="1" applyProtection="1">
      <alignment horizontal="center" vertical="top" shrinkToFit="1"/>
      <protection locked="0"/>
    </xf>
    <xf numFmtId="2" fontId="10" fillId="0" borderId="9" xfId="37" applyNumberFormat="1" applyFill="1" applyProtection="1">
      <alignment horizontal="left" vertical="top" wrapText="1"/>
      <protection locked="0"/>
    </xf>
    <xf numFmtId="2" fontId="10" fillId="0" borderId="2" xfId="37" applyNumberFormat="1" applyFill="1" applyBorder="1" applyAlignment="1" applyProtection="1">
      <alignment horizontal="center" vertical="top" wrapText="1"/>
      <protection locked="0"/>
    </xf>
    <xf numFmtId="2" fontId="10" fillId="0" borderId="3" xfId="37" applyNumberFormat="1" applyFill="1" applyBorder="1" applyAlignment="1" applyProtection="1">
      <alignment horizontal="center" vertical="top" wrapText="1"/>
      <protection locked="0"/>
    </xf>
    <xf numFmtId="2" fontId="10" fillId="0" borderId="2" xfId="37" applyNumberFormat="1" applyFill="1" applyBorder="1" applyAlignment="1" applyProtection="1">
      <alignment horizontal="left" vertical="top" wrapText="1"/>
      <protection locked="0"/>
    </xf>
    <xf numFmtId="2" fontId="10" fillId="0" borderId="7" xfId="37" applyNumberFormat="1" applyFill="1" applyBorder="1" applyAlignment="1" applyProtection="1">
      <alignment horizontal="left" vertical="top" wrapText="1"/>
      <protection locked="0"/>
    </xf>
    <xf numFmtId="2" fontId="10" fillId="0" borderId="3" xfId="37" applyNumberFormat="1" applyFill="1" applyBorder="1" applyAlignment="1" applyProtection="1">
      <alignment horizontal="left" vertical="top" wrapText="1"/>
      <protection locked="0"/>
    </xf>
    <xf numFmtId="2" fontId="10" fillId="0" borderId="7" xfId="37" applyNumberFormat="1" applyFill="1" applyBorder="1" applyAlignment="1" applyProtection="1">
      <alignment horizontal="center" vertical="top" wrapText="1"/>
      <protection locked="0"/>
    </xf>
    <xf numFmtId="2" fontId="10" fillId="0" borderId="8" xfId="46" applyNumberFormat="1" applyFill="1" applyProtection="1">
      <alignment horizontal="center" vertical="top" shrinkToFit="1"/>
      <protection locked="0"/>
    </xf>
    <xf numFmtId="2" fontId="10" fillId="0" borderId="8" xfId="25" applyNumberFormat="1" applyFill="1" applyProtection="1">
      <alignment horizontal="center" vertical="center" wrapText="1"/>
      <protection locked="0"/>
    </xf>
    <xf numFmtId="2" fontId="10" fillId="0" borderId="7" xfId="46" applyNumberFormat="1" applyFill="1" applyBorder="1" applyAlignment="1" applyProtection="1">
      <alignment horizontal="center" vertical="top" shrinkToFit="1"/>
      <protection locked="0"/>
    </xf>
    <xf numFmtId="2" fontId="10" fillId="0" borderId="2" xfId="46" applyNumberFormat="1" applyFill="1" applyBorder="1" applyAlignment="1" applyProtection="1">
      <alignment horizontal="center" vertical="top" shrinkToFit="1"/>
    </xf>
    <xf numFmtId="2" fontId="10" fillId="0" borderId="7" xfId="46" applyNumberFormat="1" applyFill="1" applyBorder="1" applyAlignment="1" applyProtection="1">
      <alignment horizontal="center" vertical="top" shrinkToFit="1"/>
    </xf>
    <xf numFmtId="2" fontId="10" fillId="0" borderId="3" xfId="46" applyNumberFormat="1" applyFill="1" applyBorder="1" applyAlignment="1" applyProtection="1">
      <alignment horizontal="center" vertical="top" shrinkToFit="1"/>
    </xf>
    <xf numFmtId="2" fontId="10" fillId="0" borderId="8" xfId="46" applyNumberFormat="1" applyFill="1" applyProtection="1">
      <alignment horizontal="center" vertical="top" shrinkToFit="1"/>
    </xf>
    <xf numFmtId="2" fontId="10" fillId="0" borderId="8" xfId="7" applyNumberFormat="1" applyFill="1" applyProtection="1">
      <alignment horizontal="center" vertical="center" wrapText="1"/>
      <protection locked="0"/>
    </xf>
    <xf numFmtId="2" fontId="10" fillId="0" borderId="8" xfId="18" applyNumberFormat="1" applyFill="1" applyProtection="1">
      <alignment horizontal="center" vertical="center" wrapText="1"/>
      <protection locked="0"/>
    </xf>
    <xf numFmtId="2" fontId="10" fillId="0" borderId="8" xfId="22" applyNumberFormat="1" applyFill="1" applyProtection="1">
      <alignment horizontal="center" vertical="center" wrapText="1"/>
      <protection locked="0"/>
    </xf>
    <xf numFmtId="2" fontId="10" fillId="0" borderId="8" xfId="62" applyNumberFormat="1" applyFill="1" applyProtection="1">
      <alignment horizontal="center" vertical="center"/>
      <protection locked="0"/>
    </xf>
    <xf numFmtId="2" fontId="10" fillId="0" borderId="8" xfId="9" applyNumberFormat="1" applyFill="1" applyProtection="1">
      <alignment horizontal="center" vertical="center" wrapText="1"/>
      <protection locked="0"/>
    </xf>
    <xf numFmtId="2" fontId="2" fillId="0" borderId="2" xfId="37" applyNumberFormat="1" applyFont="1" applyFill="1" applyBorder="1" applyAlignment="1" applyProtection="1">
      <alignment horizontal="left" vertical="top" wrapText="1"/>
      <protection locked="0"/>
    </xf>
    <xf numFmtId="2" fontId="2" fillId="0" borderId="3" xfId="37" applyNumberFormat="1" applyFont="1" applyFill="1" applyBorder="1" applyAlignment="1" applyProtection="1">
      <alignment horizontal="left" vertical="top" wrapText="1"/>
      <protection locked="0"/>
    </xf>
    <xf numFmtId="2" fontId="13" fillId="0" borderId="0" xfId="50" applyNumberFormat="1" applyFill="1" applyProtection="1">
      <alignment vertical="top"/>
      <protection locked="0"/>
    </xf>
    <xf numFmtId="2" fontId="9" fillId="0" borderId="0" xfId="3" applyNumberFormat="1" applyFill="1" applyProtection="1">
      <alignment horizontal="left" wrapText="1"/>
      <protection locked="0"/>
    </xf>
    <xf numFmtId="2" fontId="10" fillId="0" borderId="8" xfId="24" applyNumberFormat="1" applyFill="1" applyProtection="1">
      <alignment horizontal="center" vertical="center" wrapText="1"/>
      <protection locked="0"/>
    </xf>
    <xf numFmtId="2" fontId="10" fillId="0" borderId="8" xfId="11" applyNumberFormat="1" applyFill="1" applyProtection="1">
      <alignment horizontal="center" vertical="center" wrapText="1"/>
      <protection locked="0"/>
    </xf>
    <xf numFmtId="2" fontId="10" fillId="0" borderId="8" xfId="108" applyNumberFormat="1" applyFill="1" applyProtection="1">
      <alignment horizontal="center" vertical="center" wrapText="1"/>
      <protection locked="0"/>
    </xf>
    <xf numFmtId="2" fontId="10" fillId="0" borderId="8" xfId="19" applyNumberFormat="1" applyFill="1" applyProtection="1">
      <alignment horizontal="center" vertical="center" wrapText="1"/>
      <protection locked="0"/>
    </xf>
    <xf numFmtId="2" fontId="10" fillId="0" borderId="8" xfId="26" applyNumberFormat="1" applyFill="1" applyProtection="1">
      <alignment horizontal="center" vertical="center" wrapText="1"/>
      <protection locked="0"/>
    </xf>
    <xf numFmtId="2" fontId="10" fillId="0" borderId="8" xfId="23" applyNumberFormat="1" applyFill="1" applyProtection="1">
      <alignment horizontal="center" vertical="center" wrapText="1"/>
      <protection locked="0"/>
    </xf>
    <xf numFmtId="1" fontId="10" fillId="0" borderId="8" xfId="79" applyNumberFormat="1" applyFill="1" applyProtection="1">
      <alignment horizontal="center" vertical="top"/>
      <protection locked="0"/>
    </xf>
    <xf numFmtId="2" fontId="10" fillId="0" borderId="8" xfId="13" applyNumberFormat="1" applyFill="1" applyProtection="1">
      <alignment horizontal="center" vertical="center" wrapText="1"/>
      <protection locked="0"/>
    </xf>
    <xf numFmtId="2" fontId="10" fillId="0" borderId="8" xfId="8" applyNumberFormat="1" applyFill="1" applyProtection="1">
      <alignment horizontal="center" vertical="center" wrapText="1"/>
      <protection locked="0"/>
    </xf>
    <xf numFmtId="2" fontId="10" fillId="0" borderId="8" xfId="103" applyNumberFormat="1" applyFill="1" applyProtection="1">
      <alignment horizontal="center" vertical="center" wrapText="1"/>
      <protection locked="0"/>
    </xf>
    <xf numFmtId="2" fontId="10" fillId="0" borderId="8" xfId="105" applyNumberFormat="1" applyFill="1" applyProtection="1">
      <alignment horizontal="center" vertical="center" wrapText="1"/>
      <protection locked="0"/>
    </xf>
    <xf numFmtId="2" fontId="10" fillId="0" borderId="8" xfId="10" applyNumberFormat="1" applyFill="1" applyProtection="1">
      <alignment horizontal="center" vertical="center" wrapText="1"/>
      <protection locked="0"/>
    </xf>
  </cellXfs>
  <cellStyles count="109">
    <cellStyle name="br" xfId="1"/>
    <cellStyle name="col" xfId="2"/>
    <cellStyle name="st107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21" xfId="30"/>
    <cellStyle name="xl22" xfId="31"/>
    <cellStyle name="xl23" xfId="32"/>
    <cellStyle name="xl24" xfId="33"/>
    <cellStyle name="xl25" xfId="34"/>
    <cellStyle name="xl26" xfId="35"/>
    <cellStyle name="xl27" xfId="36"/>
    <cellStyle name="xl28" xfId="37"/>
    <cellStyle name="xl29" xfId="38"/>
    <cellStyle name="xl30" xfId="39"/>
    <cellStyle name="xl31" xfId="40"/>
    <cellStyle name="xl32" xfId="41"/>
    <cellStyle name="xl33" xfId="42"/>
    <cellStyle name="xl34" xfId="43"/>
    <cellStyle name="xl35" xfId="44"/>
    <cellStyle name="xl36" xfId="45"/>
    <cellStyle name="xl37" xfId="46"/>
    <cellStyle name="xl38" xfId="47"/>
    <cellStyle name="xl39" xfId="48"/>
    <cellStyle name="xl40" xfId="49"/>
    <cellStyle name="xl41" xfId="50"/>
    <cellStyle name="xl42" xfId="51"/>
    <cellStyle name="xl43" xfId="52"/>
    <cellStyle name="xl44" xfId="53"/>
    <cellStyle name="xl45" xfId="54"/>
    <cellStyle name="xl46" xfId="55"/>
    <cellStyle name="xl47" xfId="56"/>
    <cellStyle name="xl48" xfId="57"/>
    <cellStyle name="xl49" xfId="58"/>
    <cellStyle name="xl50" xfId="59"/>
    <cellStyle name="xl51" xfId="60"/>
    <cellStyle name="xl52" xfId="61"/>
    <cellStyle name="xl53" xfId="62"/>
    <cellStyle name="xl54" xfId="63"/>
    <cellStyle name="xl55" xfId="64"/>
    <cellStyle name="xl56" xfId="65"/>
    <cellStyle name="xl57" xfId="66"/>
    <cellStyle name="xl58" xfId="67"/>
    <cellStyle name="xl59" xfId="68"/>
    <cellStyle name="xl60" xfId="69"/>
    <cellStyle name="xl61" xfId="70"/>
    <cellStyle name="xl62" xfId="71"/>
    <cellStyle name="xl63" xfId="72"/>
    <cellStyle name="xl64" xfId="73"/>
    <cellStyle name="xl65" xfId="74"/>
    <cellStyle name="xl66" xfId="75"/>
    <cellStyle name="xl67" xfId="76"/>
    <cellStyle name="xl68" xfId="77"/>
    <cellStyle name="xl69" xfId="78"/>
    <cellStyle name="xl70" xfId="79"/>
    <cellStyle name="xl71" xfId="80"/>
    <cellStyle name="xl72" xfId="81"/>
    <cellStyle name="xl73" xfId="82"/>
    <cellStyle name="xl74" xfId="83"/>
    <cellStyle name="xl75" xfId="84"/>
    <cellStyle name="xl76" xfId="85"/>
    <cellStyle name="xl77" xfId="86"/>
    <cellStyle name="xl78" xfId="87"/>
    <cellStyle name="xl79" xfId="88"/>
    <cellStyle name="xl80" xfId="89"/>
    <cellStyle name="xl81" xfId="90"/>
    <cellStyle name="xl82" xfId="91"/>
    <cellStyle name="xl83" xfId="92"/>
    <cellStyle name="xl84" xfId="93"/>
    <cellStyle name="xl85" xfId="94"/>
    <cellStyle name="xl86" xfId="95"/>
    <cellStyle name="xl87" xfId="96"/>
    <cellStyle name="xl88" xfId="97"/>
    <cellStyle name="xl89" xfId="98"/>
    <cellStyle name="xl90" xfId="99"/>
    <cellStyle name="xl91" xfId="100"/>
    <cellStyle name="xl92" xfId="101"/>
    <cellStyle name="xl93" xfId="102"/>
    <cellStyle name="xl94" xfId="103"/>
    <cellStyle name="xl95" xfId="104"/>
    <cellStyle name="xl96" xfId="105"/>
    <cellStyle name="xl97" xfId="106"/>
    <cellStyle name="xl98" xfId="107"/>
    <cellStyle name="xl99" xfId="10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S428"/>
  <sheetViews>
    <sheetView showGridLines="0" tabSelected="1" topLeftCell="A9" zoomScale="85" zoomScaleNormal="85" zoomScaleSheetLayoutView="85" zoomScalePageLayoutView="85" workbookViewId="0">
      <pane xSplit="40" ySplit="12" topLeftCell="BD63" activePane="bottomRight" state="frozen"/>
      <selection activeCell="A9" sqref="A9"/>
      <selection pane="topRight" activeCell="AO9" sqref="AO9"/>
      <selection pane="bottomLeft" activeCell="A21" sqref="A21"/>
      <selection pane="bottomRight" activeCell="BR99" sqref="BR99"/>
    </sheetView>
  </sheetViews>
  <sheetFormatPr defaultRowHeight="15"/>
  <cols>
    <col min="1" max="1" width="35.42578125" style="17" customWidth="1"/>
    <col min="2" max="2" width="5.42578125" style="17" customWidth="1"/>
    <col min="3" max="3" width="35.42578125" style="17" hidden="1" customWidth="1"/>
    <col min="4" max="4" width="9.28515625" style="17" hidden="1" customWidth="1"/>
    <col min="5" max="5" width="8.85546875" style="17" hidden="1" customWidth="1"/>
    <col min="6" max="6" width="0" style="17" hidden="1" customWidth="1"/>
    <col min="7" max="7" width="35.42578125" style="17" hidden="1" customWidth="1"/>
    <col min="8" max="8" width="9.28515625" style="17" hidden="1" customWidth="1"/>
    <col min="9" max="9" width="8.85546875" style="17" hidden="1" customWidth="1"/>
    <col min="10" max="10" width="7.140625" style="17" hidden="1" customWidth="1"/>
    <col min="11" max="11" width="35.42578125" style="17" hidden="1" customWidth="1"/>
    <col min="12" max="12" width="9.28515625" style="17" hidden="1" customWidth="1"/>
    <col min="13" max="13" width="8.85546875" style="17" hidden="1" customWidth="1"/>
    <col min="14" max="14" width="0" style="17" hidden="1" customWidth="1"/>
    <col min="15" max="15" width="35.42578125" style="17" hidden="1" customWidth="1"/>
    <col min="16" max="16" width="9.28515625" style="17" hidden="1" customWidth="1"/>
    <col min="17" max="17" width="8.85546875" style="17" hidden="1" customWidth="1"/>
    <col min="18" max="18" width="7.140625" style="17" hidden="1" customWidth="1"/>
    <col min="19" max="19" width="35.42578125" style="17" hidden="1" customWidth="1"/>
    <col min="20" max="20" width="9.28515625" style="17" hidden="1" customWidth="1"/>
    <col min="21" max="21" width="8.85546875" style="17" hidden="1" customWidth="1"/>
    <col min="22" max="22" width="0" style="17" hidden="1" customWidth="1"/>
    <col min="23" max="23" width="35.42578125" style="17" hidden="1" customWidth="1"/>
    <col min="24" max="24" width="9.28515625" style="17" hidden="1" customWidth="1"/>
    <col min="25" max="25" width="8.85546875" style="17" hidden="1" customWidth="1"/>
    <col min="26" max="26" width="0" style="17" hidden="1" customWidth="1"/>
    <col min="27" max="27" width="35.42578125" style="17" hidden="1" customWidth="1"/>
    <col min="28" max="28" width="9.28515625" style="17" hidden="1" customWidth="1"/>
    <col min="29" max="29" width="0" style="17" hidden="1" customWidth="1"/>
    <col min="30" max="30" width="35.42578125" style="17" hidden="1" customWidth="1"/>
    <col min="31" max="31" width="9.28515625" style="17" hidden="1" customWidth="1"/>
    <col min="32" max="32" width="0" style="17" hidden="1" customWidth="1"/>
    <col min="33" max="33" width="40.42578125" style="17" hidden="1" customWidth="1"/>
    <col min="34" max="34" width="9.42578125" style="17" hidden="1" customWidth="1"/>
    <col min="35" max="35" width="0" style="17" hidden="1" customWidth="1"/>
    <col min="36" max="36" width="5.85546875" style="17" customWidth="1"/>
    <col min="37" max="37" width="5.28515625" style="17" customWidth="1"/>
    <col min="38" max="38" width="11.140625" style="17" customWidth="1"/>
    <col min="39" max="39" width="4.85546875" style="17" customWidth="1"/>
    <col min="40" max="40" width="6.85546875" style="17" customWidth="1"/>
    <col min="41" max="56" width="13" style="17" customWidth="1"/>
    <col min="57" max="59" width="13" style="17" hidden="1" customWidth="1"/>
    <col min="60" max="61" width="13" style="17" customWidth="1"/>
    <col min="62" max="64" width="13" style="17" hidden="1" customWidth="1"/>
    <col min="65" max="66" width="13" style="17" customWidth="1"/>
    <col min="67" max="69" width="13" style="17" hidden="1" customWidth="1"/>
    <col min="70" max="70" width="13" style="17" customWidth="1"/>
    <col min="71" max="71" width="9.42578125" style="17" customWidth="1"/>
    <col min="72" max="16384" width="9.140625" style="17"/>
  </cols>
  <sheetData>
    <row r="1" spans="1:71" ht="13.15" customHeight="1">
      <c r="A1" s="16"/>
      <c r="B1" s="16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6"/>
      <c r="Y1" s="16"/>
      <c r="Z1" s="16"/>
      <c r="AA1" s="101"/>
      <c r="AB1" s="101"/>
      <c r="AC1" s="101"/>
      <c r="AD1" s="101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01"/>
      <c r="AR1" s="101"/>
      <c r="AS1" s="101"/>
      <c r="AT1" s="101"/>
      <c r="AU1" s="101"/>
      <c r="AV1" s="101"/>
      <c r="AW1" s="101"/>
      <c r="AX1" s="16"/>
      <c r="AY1" s="16"/>
      <c r="AZ1" s="101"/>
      <c r="BA1" s="101"/>
      <c r="BB1" s="101"/>
      <c r="BC1" s="101"/>
      <c r="BD1" s="16"/>
      <c r="BE1" s="101"/>
      <c r="BF1" s="101"/>
      <c r="BG1" s="101"/>
      <c r="BH1" s="101"/>
      <c r="BI1" s="16"/>
      <c r="BJ1" s="101"/>
      <c r="BK1" s="101"/>
      <c r="BL1" s="101"/>
      <c r="BM1" s="101"/>
      <c r="BN1" s="16"/>
      <c r="BO1" s="108"/>
      <c r="BP1" s="108"/>
      <c r="BQ1" s="108"/>
      <c r="BR1" s="108"/>
      <c r="BS1" s="16"/>
    </row>
    <row r="2" spans="1:71" ht="13.15" customHeight="1">
      <c r="A2" s="111" t="s">
        <v>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6"/>
      <c r="BO2" s="108"/>
      <c r="BP2" s="108"/>
      <c r="BQ2" s="108"/>
      <c r="BR2" s="108"/>
      <c r="BS2" s="16"/>
    </row>
    <row r="3" spans="1:71" ht="13.15" customHeight="1">
      <c r="A3" s="111" t="s">
        <v>2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8"/>
      <c r="BO3" s="103"/>
      <c r="BP3" s="103"/>
      <c r="BQ3" s="103"/>
      <c r="BR3" s="103"/>
      <c r="BS3" s="16"/>
    </row>
    <row r="4" spans="1:71" ht="13.15" customHeight="1">
      <c r="A4" s="104" t="s">
        <v>401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9"/>
      <c r="BO4" s="104"/>
      <c r="BP4" s="104"/>
      <c r="BQ4" s="104"/>
      <c r="BR4" s="104"/>
      <c r="BS4" s="16"/>
    </row>
    <row r="5" spans="1:71" ht="13.15" customHeight="1">
      <c r="A5" s="16"/>
      <c r="B5" s="16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6"/>
      <c r="Y5" s="16"/>
      <c r="Z5" s="16"/>
      <c r="AA5" s="101"/>
      <c r="AB5" s="101"/>
      <c r="AC5" s="101"/>
      <c r="AD5" s="101"/>
      <c r="AE5" s="20"/>
      <c r="AF5" s="20"/>
      <c r="AG5" s="21"/>
      <c r="AH5" s="21"/>
      <c r="AI5" s="21"/>
      <c r="AJ5" s="20"/>
      <c r="AK5" s="22"/>
      <c r="AL5" s="22"/>
      <c r="AM5" s="22"/>
      <c r="AN5" s="20"/>
      <c r="AO5" s="20"/>
      <c r="AP5" s="20"/>
      <c r="AQ5" s="102"/>
      <c r="AR5" s="102"/>
      <c r="AS5" s="102"/>
      <c r="AT5" s="102"/>
      <c r="AU5" s="102"/>
      <c r="AV5" s="102"/>
      <c r="AW5" s="102"/>
      <c r="AX5" s="20"/>
      <c r="AY5" s="20"/>
      <c r="AZ5" s="103"/>
      <c r="BA5" s="103"/>
      <c r="BB5" s="103"/>
      <c r="BC5" s="103"/>
      <c r="BD5" s="23"/>
      <c r="BE5" s="103"/>
      <c r="BF5" s="103"/>
      <c r="BG5" s="103"/>
      <c r="BH5" s="103"/>
      <c r="BI5" s="23"/>
      <c r="BJ5" s="102"/>
      <c r="BK5" s="102"/>
      <c r="BL5" s="102"/>
      <c r="BM5" s="102"/>
      <c r="BN5" s="20"/>
      <c r="BO5" s="102"/>
      <c r="BP5" s="102"/>
      <c r="BQ5" s="102"/>
      <c r="BR5" s="102"/>
      <c r="BS5" s="16"/>
    </row>
    <row r="6" spans="1:71">
      <c r="A6" s="24" t="s">
        <v>3</v>
      </c>
      <c r="B6" s="22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6"/>
      <c r="Y6" s="25"/>
      <c r="Z6" s="25"/>
      <c r="AA6" s="136"/>
      <c r="AB6" s="136"/>
      <c r="AC6" s="136"/>
      <c r="AD6" s="136"/>
      <c r="AE6" s="20"/>
      <c r="AF6" s="20"/>
      <c r="AG6" s="20"/>
      <c r="AH6" s="21"/>
      <c r="AI6" s="21"/>
      <c r="AJ6" s="20"/>
      <c r="AK6" s="22"/>
      <c r="AL6" s="22"/>
      <c r="AM6" s="22"/>
      <c r="AN6" s="20"/>
      <c r="AO6" s="20"/>
      <c r="AP6" s="20"/>
      <c r="AQ6" s="102"/>
      <c r="AR6" s="102"/>
      <c r="AS6" s="102"/>
      <c r="AT6" s="102"/>
      <c r="AU6" s="102"/>
      <c r="AV6" s="102"/>
      <c r="AW6" s="102"/>
      <c r="AX6" s="20"/>
      <c r="AY6" s="20"/>
      <c r="AZ6" s="103"/>
      <c r="BA6" s="103"/>
      <c r="BB6" s="103"/>
      <c r="BC6" s="103"/>
      <c r="BD6" s="23"/>
      <c r="BE6" s="103"/>
      <c r="BF6" s="103"/>
      <c r="BG6" s="103"/>
      <c r="BH6" s="103"/>
      <c r="BI6" s="23"/>
      <c r="BJ6" s="102"/>
      <c r="BK6" s="102"/>
      <c r="BL6" s="102"/>
      <c r="BM6" s="102"/>
      <c r="BN6" s="20"/>
      <c r="BO6" s="102"/>
      <c r="BP6" s="102"/>
      <c r="BQ6" s="102"/>
      <c r="BR6" s="102"/>
      <c r="BS6" s="16"/>
    </row>
    <row r="7" spans="1:71" ht="18" customHeight="1">
      <c r="A7" s="100" t="s">
        <v>4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20"/>
      <c r="Y7" s="20"/>
      <c r="Z7" s="20"/>
      <c r="AA7" s="102"/>
      <c r="AB7" s="102"/>
      <c r="AC7" s="102"/>
      <c r="AD7" s="102"/>
      <c r="AE7" s="20"/>
      <c r="AF7" s="20"/>
      <c r="AG7" s="21"/>
      <c r="AH7" s="21"/>
      <c r="AI7" s="21"/>
      <c r="AJ7" s="20"/>
      <c r="AK7" s="22"/>
      <c r="AL7" s="22"/>
      <c r="AM7" s="22"/>
      <c r="AN7" s="20"/>
      <c r="AO7" s="20"/>
      <c r="AP7" s="20"/>
      <c r="AQ7" s="102"/>
      <c r="AR7" s="102"/>
      <c r="AS7" s="102"/>
      <c r="AT7" s="102"/>
      <c r="AU7" s="102"/>
      <c r="AV7" s="102"/>
      <c r="AW7" s="102"/>
      <c r="AX7" s="20"/>
      <c r="AY7" s="20"/>
      <c r="AZ7" s="102"/>
      <c r="BA7" s="102"/>
      <c r="BB7" s="102"/>
      <c r="BC7" s="102"/>
      <c r="BD7" s="20"/>
      <c r="BE7" s="102"/>
      <c r="BF7" s="102"/>
      <c r="BG7" s="102"/>
      <c r="BH7" s="102"/>
      <c r="BI7" s="20"/>
      <c r="BJ7" s="102"/>
      <c r="BK7" s="102"/>
      <c r="BL7" s="102"/>
      <c r="BM7" s="102"/>
      <c r="BN7" s="20"/>
      <c r="BO7" s="102"/>
      <c r="BP7" s="102"/>
      <c r="BQ7" s="102"/>
      <c r="BR7" s="102"/>
      <c r="BS7" s="16"/>
    </row>
    <row r="8" spans="1:71" ht="13.15" customHeight="1">
      <c r="A8" s="24"/>
      <c r="B8" s="2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20"/>
      <c r="Y8" s="20"/>
      <c r="Z8" s="20"/>
      <c r="AA8" s="102"/>
      <c r="AB8" s="102"/>
      <c r="AC8" s="102"/>
      <c r="AD8" s="102"/>
      <c r="AE8" s="20"/>
      <c r="AF8" s="20"/>
      <c r="AG8" s="21"/>
      <c r="AH8" s="21"/>
      <c r="AI8" s="21"/>
      <c r="AJ8" s="20"/>
      <c r="AK8" s="22"/>
      <c r="AL8" s="22"/>
      <c r="AM8" s="22"/>
      <c r="AN8" s="20"/>
      <c r="AO8" s="20"/>
      <c r="AP8" s="20"/>
      <c r="AQ8" s="102"/>
      <c r="AR8" s="102"/>
      <c r="AS8" s="102"/>
      <c r="AT8" s="102"/>
      <c r="AU8" s="102"/>
      <c r="AV8" s="102"/>
      <c r="AW8" s="102"/>
      <c r="AX8" s="20"/>
      <c r="AY8" s="20"/>
      <c r="AZ8" s="102"/>
      <c r="BA8" s="102"/>
      <c r="BB8" s="102"/>
      <c r="BC8" s="102"/>
      <c r="BD8" s="20"/>
      <c r="BE8" s="102"/>
      <c r="BF8" s="102"/>
      <c r="BG8" s="102"/>
      <c r="BH8" s="102"/>
      <c r="BI8" s="20"/>
      <c r="BJ8" s="102"/>
      <c r="BK8" s="102"/>
      <c r="BL8" s="102"/>
      <c r="BM8" s="102"/>
      <c r="BN8" s="20"/>
      <c r="BO8" s="102"/>
      <c r="BP8" s="102"/>
      <c r="BQ8" s="102"/>
      <c r="BR8" s="102"/>
      <c r="BS8" s="16"/>
    </row>
    <row r="9" spans="1:71" ht="15.2" customHeight="1">
      <c r="A9" s="147" t="s">
        <v>5</v>
      </c>
      <c r="B9" s="148" t="s">
        <v>6</v>
      </c>
      <c r="C9" s="106" t="s">
        <v>7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31" t="s">
        <v>8</v>
      </c>
      <c r="AK9" s="142" t="s">
        <v>9</v>
      </c>
      <c r="AL9" s="142"/>
      <c r="AM9" s="142"/>
      <c r="AN9" s="142"/>
      <c r="AO9" s="106" t="s">
        <v>10</v>
      </c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6"/>
      <c r="BP9" s="106"/>
      <c r="BQ9" s="106"/>
      <c r="BR9" s="106"/>
      <c r="BS9" s="26"/>
    </row>
    <row r="10" spans="1:71" ht="11.25" customHeight="1">
      <c r="A10" s="147"/>
      <c r="B10" s="148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31"/>
      <c r="AK10" s="142"/>
      <c r="AL10" s="142"/>
      <c r="AM10" s="142"/>
      <c r="AN10" s="142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26"/>
    </row>
    <row r="11" spans="1:71" ht="27" customHeight="1">
      <c r="A11" s="147"/>
      <c r="B11" s="148"/>
      <c r="C11" s="132" t="s">
        <v>11</v>
      </c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 t="s">
        <v>12</v>
      </c>
      <c r="AB11" s="132"/>
      <c r="AC11" s="132"/>
      <c r="AD11" s="132"/>
      <c r="AE11" s="132"/>
      <c r="AF11" s="132"/>
      <c r="AG11" s="132" t="s">
        <v>13</v>
      </c>
      <c r="AH11" s="132"/>
      <c r="AI11" s="132"/>
      <c r="AJ11" s="131"/>
      <c r="AK11" s="142"/>
      <c r="AL11" s="142"/>
      <c r="AM11" s="142"/>
      <c r="AN11" s="142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06"/>
      <c r="BP11" s="106"/>
      <c r="BQ11" s="106"/>
      <c r="BR11" s="106"/>
      <c r="BS11" s="26"/>
    </row>
    <row r="12" spans="1:71" ht="22.7" customHeight="1">
      <c r="A12" s="147"/>
      <c r="B12" s="148"/>
      <c r="C12" s="132" t="s">
        <v>14</v>
      </c>
      <c r="D12" s="132"/>
      <c r="E12" s="132"/>
      <c r="F12" s="132"/>
      <c r="G12" s="132" t="s">
        <v>15</v>
      </c>
      <c r="H12" s="132"/>
      <c r="I12" s="132"/>
      <c r="J12" s="132"/>
      <c r="K12" s="132" t="s">
        <v>16</v>
      </c>
      <c r="L12" s="132"/>
      <c r="M12" s="132"/>
      <c r="N12" s="132"/>
      <c r="O12" s="132" t="s">
        <v>17</v>
      </c>
      <c r="P12" s="132"/>
      <c r="Q12" s="132"/>
      <c r="R12" s="132"/>
      <c r="S12" s="132" t="s">
        <v>18</v>
      </c>
      <c r="T12" s="132"/>
      <c r="U12" s="132"/>
      <c r="V12" s="132"/>
      <c r="W12" s="132" t="s">
        <v>19</v>
      </c>
      <c r="X12" s="132"/>
      <c r="Y12" s="132"/>
      <c r="Z12" s="132"/>
      <c r="AA12" s="132" t="s">
        <v>20</v>
      </c>
      <c r="AB12" s="132"/>
      <c r="AC12" s="132"/>
      <c r="AD12" s="132" t="s">
        <v>21</v>
      </c>
      <c r="AE12" s="132"/>
      <c r="AF12" s="132"/>
      <c r="AG12" s="132"/>
      <c r="AH12" s="132"/>
      <c r="AI12" s="132"/>
      <c r="AJ12" s="131"/>
      <c r="AK12" s="142"/>
      <c r="AL12" s="142"/>
      <c r="AM12" s="142"/>
      <c r="AN12" s="142"/>
      <c r="AO12" s="109" t="s">
        <v>402</v>
      </c>
      <c r="AP12" s="106"/>
      <c r="AQ12" s="106"/>
      <c r="AR12" s="106"/>
      <c r="AS12" s="106"/>
      <c r="AT12" s="106"/>
      <c r="AU12" s="106"/>
      <c r="AV12" s="106"/>
      <c r="AW12" s="106"/>
      <c r="AX12" s="106"/>
      <c r="AY12" s="109" t="s">
        <v>403</v>
      </c>
      <c r="AZ12" s="106"/>
      <c r="BA12" s="106"/>
      <c r="BB12" s="106"/>
      <c r="BC12" s="106"/>
      <c r="BD12" s="109" t="s">
        <v>404</v>
      </c>
      <c r="BE12" s="106"/>
      <c r="BF12" s="106"/>
      <c r="BG12" s="106"/>
      <c r="BH12" s="106"/>
      <c r="BI12" s="106" t="s">
        <v>22</v>
      </c>
      <c r="BJ12" s="106"/>
      <c r="BK12" s="106"/>
      <c r="BL12" s="106"/>
      <c r="BM12" s="106"/>
      <c r="BN12" s="106"/>
      <c r="BO12" s="106"/>
      <c r="BP12" s="106"/>
      <c r="BQ12" s="106"/>
      <c r="BR12" s="106"/>
      <c r="BS12" s="26"/>
    </row>
    <row r="13" spans="1:71" ht="33.950000000000003" customHeight="1">
      <c r="A13" s="147"/>
      <c r="B13" s="148"/>
      <c r="C13" s="112" t="s">
        <v>23</v>
      </c>
      <c r="D13" s="140" t="s">
        <v>24</v>
      </c>
      <c r="E13" s="129" t="s">
        <v>25</v>
      </c>
      <c r="F13" s="146" t="s">
        <v>0</v>
      </c>
      <c r="G13" s="112" t="s">
        <v>23</v>
      </c>
      <c r="H13" s="140" t="s">
        <v>24</v>
      </c>
      <c r="I13" s="129" t="s">
        <v>25</v>
      </c>
      <c r="J13" s="146" t="s">
        <v>26</v>
      </c>
      <c r="K13" s="112" t="s">
        <v>23</v>
      </c>
      <c r="L13" s="140" t="s">
        <v>24</v>
      </c>
      <c r="M13" s="129" t="s">
        <v>25</v>
      </c>
      <c r="N13" s="146" t="s">
        <v>0</v>
      </c>
      <c r="O13" s="112" t="s">
        <v>23</v>
      </c>
      <c r="P13" s="140" t="s">
        <v>24</v>
      </c>
      <c r="Q13" s="129" t="s">
        <v>25</v>
      </c>
      <c r="R13" s="146" t="s">
        <v>26</v>
      </c>
      <c r="S13" s="112" t="s">
        <v>23</v>
      </c>
      <c r="T13" s="140" t="s">
        <v>24</v>
      </c>
      <c r="U13" s="129" t="s">
        <v>25</v>
      </c>
      <c r="V13" s="146" t="s">
        <v>0</v>
      </c>
      <c r="W13" s="112" t="s">
        <v>23</v>
      </c>
      <c r="X13" s="140" t="s">
        <v>24</v>
      </c>
      <c r="Y13" s="129" t="s">
        <v>25</v>
      </c>
      <c r="Z13" s="146" t="s">
        <v>0</v>
      </c>
      <c r="AA13" s="133" t="s">
        <v>23</v>
      </c>
      <c r="AB13" s="149" t="s">
        <v>24</v>
      </c>
      <c r="AC13" s="139" t="s">
        <v>25</v>
      </c>
      <c r="AD13" s="133" t="s">
        <v>23</v>
      </c>
      <c r="AE13" s="149" t="s">
        <v>24</v>
      </c>
      <c r="AF13" s="139" t="s">
        <v>25</v>
      </c>
      <c r="AG13" s="145" t="s">
        <v>23</v>
      </c>
      <c r="AH13" s="130" t="s">
        <v>24</v>
      </c>
      <c r="AI13" s="141" t="s">
        <v>25</v>
      </c>
      <c r="AJ13" s="131"/>
      <c r="AK13" s="143" t="s">
        <v>27</v>
      </c>
      <c r="AL13" s="138" t="s">
        <v>28</v>
      </c>
      <c r="AM13" s="123" t="s">
        <v>29</v>
      </c>
      <c r="AN13" s="110" t="s">
        <v>30</v>
      </c>
      <c r="AO13" s="106" t="s">
        <v>31</v>
      </c>
      <c r="AP13" s="106"/>
      <c r="AQ13" s="106" t="s">
        <v>32</v>
      </c>
      <c r="AR13" s="106"/>
      <c r="AS13" s="106" t="s">
        <v>33</v>
      </c>
      <c r="AT13" s="106"/>
      <c r="AU13" s="106" t="s">
        <v>34</v>
      </c>
      <c r="AV13" s="106"/>
      <c r="AW13" s="106" t="s">
        <v>35</v>
      </c>
      <c r="AX13" s="106"/>
      <c r="AY13" s="105" t="s">
        <v>31</v>
      </c>
      <c r="AZ13" s="105" t="s">
        <v>32</v>
      </c>
      <c r="BA13" s="105" t="s">
        <v>33</v>
      </c>
      <c r="BB13" s="105" t="s">
        <v>34</v>
      </c>
      <c r="BC13" s="105" t="s">
        <v>35</v>
      </c>
      <c r="BD13" s="105" t="s">
        <v>31</v>
      </c>
      <c r="BE13" s="105" t="s">
        <v>32</v>
      </c>
      <c r="BF13" s="105" t="s">
        <v>33</v>
      </c>
      <c r="BG13" s="105" t="s">
        <v>34</v>
      </c>
      <c r="BH13" s="105" t="s">
        <v>35</v>
      </c>
      <c r="BI13" s="107" t="s">
        <v>36</v>
      </c>
      <c r="BJ13" s="107"/>
      <c r="BK13" s="107"/>
      <c r="BL13" s="107"/>
      <c r="BM13" s="107"/>
      <c r="BN13" s="107" t="s">
        <v>405</v>
      </c>
      <c r="BO13" s="107"/>
      <c r="BP13" s="107"/>
      <c r="BQ13" s="107"/>
      <c r="BR13" s="107"/>
      <c r="BS13" s="26"/>
    </row>
    <row r="14" spans="1:71" ht="15.2" customHeight="1">
      <c r="A14" s="147"/>
      <c r="B14" s="148"/>
      <c r="C14" s="112"/>
      <c r="D14" s="140"/>
      <c r="E14" s="129"/>
      <c r="F14" s="146"/>
      <c r="G14" s="112"/>
      <c r="H14" s="140"/>
      <c r="I14" s="129"/>
      <c r="J14" s="146"/>
      <c r="K14" s="112"/>
      <c r="L14" s="140"/>
      <c r="M14" s="129"/>
      <c r="N14" s="146"/>
      <c r="O14" s="112"/>
      <c r="P14" s="140"/>
      <c r="Q14" s="129"/>
      <c r="R14" s="146"/>
      <c r="S14" s="112"/>
      <c r="T14" s="140"/>
      <c r="U14" s="129"/>
      <c r="V14" s="146"/>
      <c r="W14" s="112"/>
      <c r="X14" s="140"/>
      <c r="Y14" s="129"/>
      <c r="Z14" s="146"/>
      <c r="AA14" s="133"/>
      <c r="AB14" s="149"/>
      <c r="AC14" s="139"/>
      <c r="AD14" s="133"/>
      <c r="AE14" s="149"/>
      <c r="AF14" s="139"/>
      <c r="AG14" s="145"/>
      <c r="AH14" s="130"/>
      <c r="AI14" s="141"/>
      <c r="AJ14" s="131"/>
      <c r="AK14" s="143"/>
      <c r="AL14" s="138"/>
      <c r="AM14" s="123"/>
      <c r="AN14" s="110"/>
      <c r="AO14" s="105" t="s">
        <v>37</v>
      </c>
      <c r="AP14" s="105" t="s">
        <v>38</v>
      </c>
      <c r="AQ14" s="105" t="s">
        <v>37</v>
      </c>
      <c r="AR14" s="105" t="s">
        <v>38</v>
      </c>
      <c r="AS14" s="105" t="s">
        <v>37</v>
      </c>
      <c r="AT14" s="105" t="s">
        <v>38</v>
      </c>
      <c r="AU14" s="105" t="s">
        <v>37</v>
      </c>
      <c r="AV14" s="105" t="s">
        <v>38</v>
      </c>
      <c r="AW14" s="105" t="s">
        <v>37</v>
      </c>
      <c r="AX14" s="105" t="s">
        <v>38</v>
      </c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 t="s">
        <v>31</v>
      </c>
      <c r="BJ14" s="105" t="s">
        <v>32</v>
      </c>
      <c r="BK14" s="105" t="s">
        <v>33</v>
      </c>
      <c r="BL14" s="105" t="s">
        <v>34</v>
      </c>
      <c r="BM14" s="105" t="s">
        <v>35</v>
      </c>
      <c r="BN14" s="105" t="s">
        <v>31</v>
      </c>
      <c r="BO14" s="105" t="s">
        <v>32</v>
      </c>
      <c r="BP14" s="105" t="s">
        <v>33</v>
      </c>
      <c r="BQ14" s="105" t="s">
        <v>34</v>
      </c>
      <c r="BR14" s="105" t="s">
        <v>35</v>
      </c>
      <c r="BS14" s="26"/>
    </row>
    <row r="15" spans="1:71" ht="13.15" customHeight="1">
      <c r="A15" s="147"/>
      <c r="B15" s="148"/>
      <c r="C15" s="112"/>
      <c r="D15" s="140"/>
      <c r="E15" s="129"/>
      <c r="F15" s="146"/>
      <c r="G15" s="112"/>
      <c r="H15" s="140"/>
      <c r="I15" s="129"/>
      <c r="J15" s="146"/>
      <c r="K15" s="112"/>
      <c r="L15" s="140"/>
      <c r="M15" s="129"/>
      <c r="N15" s="146"/>
      <c r="O15" s="112"/>
      <c r="P15" s="140"/>
      <c r="Q15" s="129"/>
      <c r="R15" s="146"/>
      <c r="S15" s="112"/>
      <c r="T15" s="140"/>
      <c r="U15" s="129"/>
      <c r="V15" s="146"/>
      <c r="W15" s="112"/>
      <c r="X15" s="140"/>
      <c r="Y15" s="129"/>
      <c r="Z15" s="146"/>
      <c r="AA15" s="133"/>
      <c r="AB15" s="149"/>
      <c r="AC15" s="139"/>
      <c r="AD15" s="133"/>
      <c r="AE15" s="149"/>
      <c r="AF15" s="139"/>
      <c r="AG15" s="145"/>
      <c r="AH15" s="130"/>
      <c r="AI15" s="141"/>
      <c r="AJ15" s="131"/>
      <c r="AK15" s="143"/>
      <c r="AL15" s="138"/>
      <c r="AM15" s="123"/>
      <c r="AN15" s="110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26"/>
    </row>
    <row r="16" spans="1:71" ht="13.15" customHeight="1">
      <c r="A16" s="147"/>
      <c r="B16" s="148"/>
      <c r="C16" s="112"/>
      <c r="D16" s="140"/>
      <c r="E16" s="129"/>
      <c r="F16" s="146"/>
      <c r="G16" s="112"/>
      <c r="H16" s="140"/>
      <c r="I16" s="129"/>
      <c r="J16" s="146"/>
      <c r="K16" s="112"/>
      <c r="L16" s="140"/>
      <c r="M16" s="129"/>
      <c r="N16" s="146"/>
      <c r="O16" s="112"/>
      <c r="P16" s="140"/>
      <c r="Q16" s="129"/>
      <c r="R16" s="146"/>
      <c r="S16" s="112"/>
      <c r="T16" s="140"/>
      <c r="U16" s="129"/>
      <c r="V16" s="146"/>
      <c r="W16" s="112"/>
      <c r="X16" s="140"/>
      <c r="Y16" s="129"/>
      <c r="Z16" s="146"/>
      <c r="AA16" s="133"/>
      <c r="AB16" s="149"/>
      <c r="AC16" s="139"/>
      <c r="AD16" s="133"/>
      <c r="AE16" s="149"/>
      <c r="AF16" s="139"/>
      <c r="AG16" s="145"/>
      <c r="AH16" s="130"/>
      <c r="AI16" s="141"/>
      <c r="AJ16" s="131"/>
      <c r="AK16" s="143"/>
      <c r="AL16" s="138"/>
      <c r="AM16" s="123"/>
      <c r="AN16" s="110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26"/>
    </row>
    <row r="17" spans="1:71" ht="13.15" customHeight="1">
      <c r="A17" s="147"/>
      <c r="B17" s="148"/>
      <c r="C17" s="112"/>
      <c r="D17" s="140"/>
      <c r="E17" s="129"/>
      <c r="F17" s="146"/>
      <c r="G17" s="112"/>
      <c r="H17" s="140"/>
      <c r="I17" s="129"/>
      <c r="J17" s="146"/>
      <c r="K17" s="112"/>
      <c r="L17" s="140"/>
      <c r="M17" s="129"/>
      <c r="N17" s="146"/>
      <c r="O17" s="112"/>
      <c r="P17" s="140"/>
      <c r="Q17" s="129"/>
      <c r="R17" s="146"/>
      <c r="S17" s="112"/>
      <c r="T17" s="140"/>
      <c r="U17" s="129"/>
      <c r="V17" s="146"/>
      <c r="W17" s="112"/>
      <c r="X17" s="140"/>
      <c r="Y17" s="129"/>
      <c r="Z17" s="146"/>
      <c r="AA17" s="133"/>
      <c r="AB17" s="149"/>
      <c r="AC17" s="139"/>
      <c r="AD17" s="133"/>
      <c r="AE17" s="149"/>
      <c r="AF17" s="139"/>
      <c r="AG17" s="145"/>
      <c r="AH17" s="130"/>
      <c r="AI17" s="141"/>
      <c r="AJ17" s="131"/>
      <c r="AK17" s="143"/>
      <c r="AL17" s="138"/>
      <c r="AM17" s="123"/>
      <c r="AN17" s="110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26"/>
    </row>
    <row r="18" spans="1:71" ht="13.15" customHeight="1">
      <c r="A18" s="147"/>
      <c r="B18" s="148"/>
      <c r="C18" s="112"/>
      <c r="D18" s="140"/>
      <c r="E18" s="129"/>
      <c r="F18" s="146"/>
      <c r="G18" s="112"/>
      <c r="H18" s="140"/>
      <c r="I18" s="129"/>
      <c r="J18" s="146"/>
      <c r="K18" s="112"/>
      <c r="L18" s="140"/>
      <c r="M18" s="129"/>
      <c r="N18" s="146"/>
      <c r="O18" s="112"/>
      <c r="P18" s="140"/>
      <c r="Q18" s="129"/>
      <c r="R18" s="146"/>
      <c r="S18" s="112"/>
      <c r="T18" s="140"/>
      <c r="U18" s="129"/>
      <c r="V18" s="146"/>
      <c r="W18" s="112"/>
      <c r="X18" s="140"/>
      <c r="Y18" s="129"/>
      <c r="Z18" s="146"/>
      <c r="AA18" s="133"/>
      <c r="AB18" s="149"/>
      <c r="AC18" s="139"/>
      <c r="AD18" s="133"/>
      <c r="AE18" s="149"/>
      <c r="AF18" s="139"/>
      <c r="AG18" s="145"/>
      <c r="AH18" s="130"/>
      <c r="AI18" s="141"/>
      <c r="AJ18" s="131"/>
      <c r="AK18" s="143"/>
      <c r="AL18" s="138"/>
      <c r="AM18" s="123"/>
      <c r="AN18" s="110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05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  <c r="BP18" s="105"/>
      <c r="BQ18" s="105"/>
      <c r="BR18" s="105"/>
      <c r="BS18" s="26"/>
    </row>
    <row r="19" spans="1:71" ht="10.5" customHeight="1">
      <c r="A19" s="60">
        <v>1</v>
      </c>
      <c r="B19" s="60">
        <v>2</v>
      </c>
      <c r="C19" s="60"/>
      <c r="D19" s="60">
        <f ca="1">INDIRECT("R[0]C[-1]",FALSE)+1</f>
        <v>1</v>
      </c>
      <c r="E19" s="60">
        <f ca="1">INDIRECT("R[0]C[-1]",FALSE)+1</f>
        <v>2</v>
      </c>
      <c r="F19" s="60">
        <f ca="1">INDIRECT("R[0]C[-1]",FALSE)</f>
        <v>2</v>
      </c>
      <c r="G19" s="60">
        <f t="shared" ref="G19:M19" ca="1" si="0">INDIRECT("R[0]C[-1]",FALSE)+1</f>
        <v>3</v>
      </c>
      <c r="H19" s="60">
        <f t="shared" ca="1" si="0"/>
        <v>4</v>
      </c>
      <c r="I19" s="60">
        <f t="shared" ca="1" si="0"/>
        <v>5</v>
      </c>
      <c r="J19" s="60">
        <f t="shared" ca="1" si="0"/>
        <v>6</v>
      </c>
      <c r="K19" s="60">
        <f t="shared" ca="1" si="0"/>
        <v>7</v>
      </c>
      <c r="L19" s="60">
        <f t="shared" ca="1" si="0"/>
        <v>8</v>
      </c>
      <c r="M19" s="60">
        <f t="shared" ca="1" si="0"/>
        <v>9</v>
      </c>
      <c r="N19" s="60">
        <f ca="1">INDIRECT("R[0]C[-1]",FALSE)</f>
        <v>9</v>
      </c>
      <c r="O19" s="60">
        <f t="shared" ref="O19:U19" ca="1" si="1">INDIRECT("R[0]C[-1]",FALSE)+1</f>
        <v>10</v>
      </c>
      <c r="P19" s="60">
        <f t="shared" ca="1" si="1"/>
        <v>11</v>
      </c>
      <c r="Q19" s="60">
        <f t="shared" ca="1" si="1"/>
        <v>12</v>
      </c>
      <c r="R19" s="60">
        <f t="shared" ca="1" si="1"/>
        <v>13</v>
      </c>
      <c r="S19" s="60">
        <f t="shared" ca="1" si="1"/>
        <v>14</v>
      </c>
      <c r="T19" s="60">
        <f t="shared" ca="1" si="1"/>
        <v>15</v>
      </c>
      <c r="U19" s="60">
        <f t="shared" ca="1" si="1"/>
        <v>16</v>
      </c>
      <c r="V19" s="60">
        <f ca="1">INDIRECT("R[0]C[-1]",FALSE)</f>
        <v>16</v>
      </c>
      <c r="W19" s="60">
        <f ca="1">INDIRECT("R[0]C[-1]",FALSE)+1</f>
        <v>17</v>
      </c>
      <c r="X19" s="60">
        <f ca="1">INDIRECT("R[0]C[-1]",FALSE)+1</f>
        <v>18</v>
      </c>
      <c r="Y19" s="60">
        <f ca="1">INDIRECT("R[0]C[-1]",FALSE)+1</f>
        <v>19</v>
      </c>
      <c r="Z19" s="60">
        <f ca="1">INDIRECT("R[0]C[-1]",FALSE)</f>
        <v>19</v>
      </c>
      <c r="AA19" s="60">
        <f t="shared" ref="AA19:AK19" ca="1" si="2">INDIRECT("R[0]C[-1]",FALSE)+1</f>
        <v>20</v>
      </c>
      <c r="AB19" s="60">
        <f t="shared" ca="1" si="2"/>
        <v>21</v>
      </c>
      <c r="AC19" s="60">
        <f t="shared" ca="1" si="2"/>
        <v>22</v>
      </c>
      <c r="AD19" s="60">
        <f t="shared" ca="1" si="2"/>
        <v>23</v>
      </c>
      <c r="AE19" s="60">
        <f t="shared" ca="1" si="2"/>
        <v>24</v>
      </c>
      <c r="AF19" s="60">
        <f t="shared" ca="1" si="2"/>
        <v>25</v>
      </c>
      <c r="AG19" s="60">
        <f t="shared" ca="1" si="2"/>
        <v>26</v>
      </c>
      <c r="AH19" s="60">
        <f t="shared" ca="1" si="2"/>
        <v>27</v>
      </c>
      <c r="AI19" s="60">
        <f t="shared" ca="1" si="2"/>
        <v>28</v>
      </c>
      <c r="AJ19" s="60">
        <f t="shared" ca="1" si="2"/>
        <v>29</v>
      </c>
      <c r="AK19" s="144">
        <f t="shared" ca="1" si="2"/>
        <v>30</v>
      </c>
      <c r="AL19" s="144"/>
      <c r="AM19" s="144"/>
      <c r="AN19" s="144"/>
      <c r="AO19" s="60">
        <f ca="1">INDIRECT("R[0]C[-4]",FALSE)+1</f>
        <v>31</v>
      </c>
      <c r="AP19" s="60">
        <f t="shared" ref="AP19:BR19" ca="1" si="3">INDIRECT("R[0]C[-1]",FALSE)+1</f>
        <v>32</v>
      </c>
      <c r="AQ19" s="60">
        <f t="shared" ca="1" si="3"/>
        <v>33</v>
      </c>
      <c r="AR19" s="60">
        <f t="shared" ca="1" si="3"/>
        <v>34</v>
      </c>
      <c r="AS19" s="60">
        <f t="shared" ca="1" si="3"/>
        <v>35</v>
      </c>
      <c r="AT19" s="60">
        <f t="shared" ca="1" si="3"/>
        <v>36</v>
      </c>
      <c r="AU19" s="60">
        <f t="shared" ca="1" si="3"/>
        <v>37</v>
      </c>
      <c r="AV19" s="60">
        <f t="shared" ca="1" si="3"/>
        <v>38</v>
      </c>
      <c r="AW19" s="60">
        <f t="shared" ca="1" si="3"/>
        <v>39</v>
      </c>
      <c r="AX19" s="60">
        <f t="shared" ca="1" si="3"/>
        <v>40</v>
      </c>
      <c r="AY19" s="60">
        <f t="shared" ca="1" si="3"/>
        <v>41</v>
      </c>
      <c r="AZ19" s="60">
        <f t="shared" ca="1" si="3"/>
        <v>42</v>
      </c>
      <c r="BA19" s="60">
        <f t="shared" ca="1" si="3"/>
        <v>43</v>
      </c>
      <c r="BB19" s="60">
        <f t="shared" ca="1" si="3"/>
        <v>44</v>
      </c>
      <c r="BC19" s="60">
        <f t="shared" ca="1" si="3"/>
        <v>45</v>
      </c>
      <c r="BD19" s="60">
        <f t="shared" ca="1" si="3"/>
        <v>46</v>
      </c>
      <c r="BE19" s="60">
        <f t="shared" ca="1" si="3"/>
        <v>47</v>
      </c>
      <c r="BF19" s="60">
        <f t="shared" ca="1" si="3"/>
        <v>48</v>
      </c>
      <c r="BG19" s="60">
        <f t="shared" ca="1" si="3"/>
        <v>49</v>
      </c>
      <c r="BH19" s="60">
        <f t="shared" ca="1" si="3"/>
        <v>50</v>
      </c>
      <c r="BI19" s="60">
        <f t="shared" ca="1" si="3"/>
        <v>51</v>
      </c>
      <c r="BJ19" s="60">
        <f t="shared" ca="1" si="3"/>
        <v>52</v>
      </c>
      <c r="BK19" s="60">
        <f t="shared" ca="1" si="3"/>
        <v>53</v>
      </c>
      <c r="BL19" s="60">
        <f t="shared" ca="1" si="3"/>
        <v>54</v>
      </c>
      <c r="BM19" s="60">
        <f t="shared" ca="1" si="3"/>
        <v>55</v>
      </c>
      <c r="BN19" s="60">
        <f t="shared" ca="1" si="3"/>
        <v>56</v>
      </c>
      <c r="BO19" s="60">
        <f t="shared" ca="1" si="3"/>
        <v>57</v>
      </c>
      <c r="BP19" s="60">
        <f t="shared" ca="1" si="3"/>
        <v>58</v>
      </c>
      <c r="BQ19" s="60">
        <f t="shared" ca="1" si="3"/>
        <v>59</v>
      </c>
      <c r="BR19" s="60">
        <f t="shared" ca="1" si="3"/>
        <v>60</v>
      </c>
      <c r="BS19" s="16"/>
    </row>
    <row r="20" spans="1:71" ht="10.5" customHeight="1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8"/>
      <c r="AL20" s="28"/>
      <c r="AM20" s="28"/>
      <c r="AN20" s="28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16"/>
    </row>
    <row r="21" spans="1:71" ht="42">
      <c r="A21" s="29" t="s">
        <v>116</v>
      </c>
      <c r="B21" s="30" t="s">
        <v>117</v>
      </c>
      <c r="C21" s="31" t="s">
        <v>39</v>
      </c>
      <c r="D21" s="31" t="s">
        <v>39</v>
      </c>
      <c r="E21" s="31" t="s">
        <v>39</v>
      </c>
      <c r="F21" s="31" t="s">
        <v>39</v>
      </c>
      <c r="G21" s="31" t="s">
        <v>39</v>
      </c>
      <c r="H21" s="31" t="s">
        <v>39</v>
      </c>
      <c r="I21" s="31" t="s">
        <v>39</v>
      </c>
      <c r="J21" s="31" t="s">
        <v>39</v>
      </c>
      <c r="K21" s="31" t="s">
        <v>39</v>
      </c>
      <c r="L21" s="31" t="s">
        <v>39</v>
      </c>
      <c r="M21" s="31" t="s">
        <v>39</v>
      </c>
      <c r="N21" s="31" t="s">
        <v>39</v>
      </c>
      <c r="O21" s="31" t="s">
        <v>39</v>
      </c>
      <c r="P21" s="31" t="s">
        <v>39</v>
      </c>
      <c r="Q21" s="31" t="s">
        <v>39</v>
      </c>
      <c r="R21" s="31" t="s">
        <v>39</v>
      </c>
      <c r="S21" s="31" t="s">
        <v>39</v>
      </c>
      <c r="T21" s="31" t="s">
        <v>39</v>
      </c>
      <c r="U21" s="31" t="s">
        <v>39</v>
      </c>
      <c r="V21" s="31" t="s">
        <v>39</v>
      </c>
      <c r="W21" s="31" t="s">
        <v>39</v>
      </c>
      <c r="X21" s="31" t="s">
        <v>39</v>
      </c>
      <c r="Y21" s="31" t="s">
        <v>39</v>
      </c>
      <c r="Z21" s="31" t="s">
        <v>39</v>
      </c>
      <c r="AA21" s="31" t="s">
        <v>39</v>
      </c>
      <c r="AB21" s="31" t="s">
        <v>39</v>
      </c>
      <c r="AC21" s="31" t="s">
        <v>39</v>
      </c>
      <c r="AD21" s="31" t="s">
        <v>39</v>
      </c>
      <c r="AE21" s="31" t="s">
        <v>39</v>
      </c>
      <c r="AF21" s="31" t="s">
        <v>39</v>
      </c>
      <c r="AG21" s="32" t="s">
        <v>39</v>
      </c>
      <c r="AH21" s="32" t="s">
        <v>39</v>
      </c>
      <c r="AI21" s="32" t="s">
        <v>39</v>
      </c>
      <c r="AJ21" s="6" t="s">
        <v>39</v>
      </c>
      <c r="AK21" s="6" t="s">
        <v>39</v>
      </c>
      <c r="AL21" s="6" t="s">
        <v>39</v>
      </c>
      <c r="AM21" s="6" t="s">
        <v>39</v>
      </c>
      <c r="AN21" s="6" t="s">
        <v>39</v>
      </c>
      <c r="AO21" s="4">
        <f>AQ21+AS21+AU21+AW21</f>
        <v>91476434.75999999</v>
      </c>
      <c r="AP21" s="4">
        <f>AR21+AT21+AV21+AX21</f>
        <v>91475967.460000008</v>
      </c>
      <c r="AQ21" s="4">
        <f t="shared" ref="AQ21:AX21" si="4">AQ22+AQ114+AQ132+AQ138</f>
        <v>0</v>
      </c>
      <c r="AR21" s="4">
        <f t="shared" si="4"/>
        <v>0</v>
      </c>
      <c r="AS21" s="4">
        <f t="shared" si="4"/>
        <v>27682191.629999999</v>
      </c>
      <c r="AT21" s="4">
        <f t="shared" si="4"/>
        <v>27681988.239999998</v>
      </c>
      <c r="AU21" s="4">
        <f t="shared" si="4"/>
        <v>246614.3</v>
      </c>
      <c r="AV21" s="4">
        <f t="shared" si="4"/>
        <v>246614.3</v>
      </c>
      <c r="AW21" s="4">
        <f t="shared" si="4"/>
        <v>63547628.829999998</v>
      </c>
      <c r="AX21" s="4">
        <f t="shared" si="4"/>
        <v>63547364.920000002</v>
      </c>
      <c r="AY21" s="4">
        <f>AZ21+BA21+BB21+BC21</f>
        <v>99114336.819999993</v>
      </c>
      <c r="AZ21" s="4">
        <f>AZ22+AZ114+AZ132+AZ138</f>
        <v>0</v>
      </c>
      <c r="BA21" s="4">
        <f>BA22+BA114+BA132+BA138</f>
        <v>25947518.629999995</v>
      </c>
      <c r="BB21" s="4">
        <f>BB22+BB114+BB132+BB138</f>
        <v>190370</v>
      </c>
      <c r="BC21" s="4">
        <f>BC22+BC114+BC132+BC138</f>
        <v>72976448.189999998</v>
      </c>
      <c r="BD21" s="4">
        <f>BE21+BF21+BG21+BH21</f>
        <v>60557400</v>
      </c>
      <c r="BE21" s="4">
        <f>BE22+BE114+BE132+BE138</f>
        <v>0</v>
      </c>
      <c r="BF21" s="4">
        <f>BF22+BF114+BF132+BF138</f>
        <v>0</v>
      </c>
      <c r="BG21" s="4">
        <f>BG22+BG114+BG132+BG138</f>
        <v>0</v>
      </c>
      <c r="BH21" s="4">
        <f>BH22+BH114+BH132+BH138</f>
        <v>60557400</v>
      </c>
      <c r="BI21" s="4">
        <f>BJ21+BK21+BL21+BM21</f>
        <v>62209000</v>
      </c>
      <c r="BJ21" s="4">
        <f>BJ22+BJ114+BJ132+BJ138</f>
        <v>0</v>
      </c>
      <c r="BK21" s="4">
        <f>BK22+BK114+BK132+BK138</f>
        <v>0</v>
      </c>
      <c r="BL21" s="4">
        <f>BL22+BL114+BL132+BL138</f>
        <v>0</v>
      </c>
      <c r="BM21" s="4">
        <f>BM22+BM114+BM132+BM138</f>
        <v>62209000</v>
      </c>
      <c r="BN21" s="4">
        <f>BO21+BP21+BQ21+BR21</f>
        <v>70578000</v>
      </c>
      <c r="BO21" s="4">
        <f>BO22+BO114+BO132+BO138</f>
        <v>0</v>
      </c>
      <c r="BP21" s="4">
        <f>BP22+BP114+BP132+BP138</f>
        <v>0</v>
      </c>
      <c r="BQ21" s="4">
        <f>BQ22+BQ114+BQ132+BQ138</f>
        <v>0</v>
      </c>
      <c r="BR21" s="4">
        <f>BR22+BR114+BR132+BR138</f>
        <v>70578000</v>
      </c>
      <c r="BS21" s="16"/>
    </row>
    <row r="22" spans="1:71" ht="63">
      <c r="A22" s="33" t="s">
        <v>118</v>
      </c>
      <c r="B22" s="34" t="s">
        <v>119</v>
      </c>
      <c r="C22" s="35" t="s">
        <v>39</v>
      </c>
      <c r="D22" s="35" t="s">
        <v>39</v>
      </c>
      <c r="E22" s="35" t="s">
        <v>39</v>
      </c>
      <c r="F22" s="35" t="s">
        <v>39</v>
      </c>
      <c r="G22" s="35" t="s">
        <v>39</v>
      </c>
      <c r="H22" s="35" t="s">
        <v>39</v>
      </c>
      <c r="I22" s="35" t="s">
        <v>39</v>
      </c>
      <c r="J22" s="35" t="s">
        <v>39</v>
      </c>
      <c r="K22" s="35" t="s">
        <v>39</v>
      </c>
      <c r="L22" s="35" t="s">
        <v>39</v>
      </c>
      <c r="M22" s="35" t="s">
        <v>39</v>
      </c>
      <c r="N22" s="35" t="s">
        <v>39</v>
      </c>
      <c r="O22" s="35" t="s">
        <v>39</v>
      </c>
      <c r="P22" s="35" t="s">
        <v>39</v>
      </c>
      <c r="Q22" s="35" t="s">
        <v>39</v>
      </c>
      <c r="R22" s="35" t="s">
        <v>39</v>
      </c>
      <c r="S22" s="35" t="s">
        <v>39</v>
      </c>
      <c r="T22" s="35" t="s">
        <v>39</v>
      </c>
      <c r="U22" s="35" t="s">
        <v>39</v>
      </c>
      <c r="V22" s="35" t="s">
        <v>39</v>
      </c>
      <c r="W22" s="35" t="s">
        <v>39</v>
      </c>
      <c r="X22" s="35" t="s">
        <v>39</v>
      </c>
      <c r="Y22" s="35" t="s">
        <v>39</v>
      </c>
      <c r="Z22" s="35" t="s">
        <v>39</v>
      </c>
      <c r="AA22" s="35" t="s">
        <v>39</v>
      </c>
      <c r="AB22" s="35" t="s">
        <v>39</v>
      </c>
      <c r="AC22" s="35" t="s">
        <v>39</v>
      </c>
      <c r="AD22" s="35" t="s">
        <v>39</v>
      </c>
      <c r="AE22" s="35" t="s">
        <v>39</v>
      </c>
      <c r="AF22" s="35" t="s">
        <v>39</v>
      </c>
      <c r="AG22" s="36" t="s">
        <v>39</v>
      </c>
      <c r="AH22" s="36" t="s">
        <v>39</v>
      </c>
      <c r="AI22" s="36" t="s">
        <v>39</v>
      </c>
      <c r="AJ22" s="7" t="s">
        <v>39</v>
      </c>
      <c r="AK22" s="7" t="s">
        <v>39</v>
      </c>
      <c r="AL22" s="7" t="s">
        <v>39</v>
      </c>
      <c r="AM22" s="7" t="s">
        <v>39</v>
      </c>
      <c r="AN22" s="7" t="s">
        <v>39</v>
      </c>
      <c r="AO22" s="4">
        <f t="shared" ref="AO22:AO95" si="5">AQ22+AS22+AU22+AW22</f>
        <v>75614796.400000006</v>
      </c>
      <c r="AP22" s="4">
        <f t="shared" ref="AP22:AP95" si="6">AR22+AT22+AV22+AX22</f>
        <v>75614593.00999999</v>
      </c>
      <c r="AQ22" s="1">
        <f t="shared" ref="AQ22:AX22" si="7">AQ23+AQ111</f>
        <v>0</v>
      </c>
      <c r="AR22" s="1">
        <f t="shared" si="7"/>
        <v>0</v>
      </c>
      <c r="AS22" s="1">
        <f t="shared" si="7"/>
        <v>27637191.629999999</v>
      </c>
      <c r="AT22" s="1">
        <f t="shared" si="7"/>
        <v>27636988.239999998</v>
      </c>
      <c r="AU22" s="1">
        <f t="shared" si="7"/>
        <v>246614.3</v>
      </c>
      <c r="AV22" s="1">
        <f t="shared" si="7"/>
        <v>246614.3</v>
      </c>
      <c r="AW22" s="1">
        <f t="shared" si="7"/>
        <v>47730990.469999999</v>
      </c>
      <c r="AX22" s="1">
        <f t="shared" si="7"/>
        <v>47730990.469999999</v>
      </c>
      <c r="AY22" s="4">
        <f t="shared" ref="AY22:AY95" si="8">AZ22+BA22+BB22+BC22</f>
        <v>72365675.219999999</v>
      </c>
      <c r="AZ22" s="1">
        <f>AZ23+AZ111</f>
        <v>0</v>
      </c>
      <c r="BA22" s="1">
        <f>BA23+BA111</f>
        <v>25947518.629999995</v>
      </c>
      <c r="BB22" s="1">
        <f>BB23+BB111</f>
        <v>190370</v>
      </c>
      <c r="BC22" s="1">
        <f>BC23+BC111</f>
        <v>46227786.590000004</v>
      </c>
      <c r="BD22" s="4">
        <f t="shared" ref="BD22:BD95" si="9">BE22+BF22+BG22+BH22</f>
        <v>34050800</v>
      </c>
      <c r="BE22" s="1">
        <f>BE23+BE111</f>
        <v>0</v>
      </c>
      <c r="BF22" s="1">
        <f>BF23+BF111</f>
        <v>0</v>
      </c>
      <c r="BG22" s="1">
        <f>BG23+BG111</f>
        <v>0</v>
      </c>
      <c r="BH22" s="1">
        <f>BH23+BH111</f>
        <v>34050800</v>
      </c>
      <c r="BI22" s="4">
        <f t="shared" ref="BI22:BI95" si="10">BJ22+BK22+BL22+BM22</f>
        <v>34101500</v>
      </c>
      <c r="BJ22" s="1">
        <f>BJ23+BJ111</f>
        <v>0</v>
      </c>
      <c r="BK22" s="1">
        <f>BK23+BK111</f>
        <v>0</v>
      </c>
      <c r="BL22" s="1">
        <f>BL23+BL111</f>
        <v>0</v>
      </c>
      <c r="BM22" s="1">
        <f>BM23+BM111</f>
        <v>34101500</v>
      </c>
      <c r="BN22" s="4">
        <f t="shared" ref="BN22:BN95" si="11">BO22+BP22+BQ22+BR22</f>
        <v>40488800</v>
      </c>
      <c r="BO22" s="1">
        <f>BO23+BO111</f>
        <v>0</v>
      </c>
      <c r="BP22" s="1">
        <f>BP23+BP111</f>
        <v>0</v>
      </c>
      <c r="BQ22" s="1">
        <f>BQ23+BQ111</f>
        <v>0</v>
      </c>
      <c r="BR22" s="1">
        <f>BR23+BR111</f>
        <v>40488800</v>
      </c>
      <c r="BS22" s="16"/>
    </row>
    <row r="23" spans="1:71" ht="63">
      <c r="A23" s="33" t="s">
        <v>120</v>
      </c>
      <c r="B23" s="34" t="s">
        <v>121</v>
      </c>
      <c r="C23" s="35" t="s">
        <v>39</v>
      </c>
      <c r="D23" s="35" t="s">
        <v>39</v>
      </c>
      <c r="E23" s="35" t="s">
        <v>39</v>
      </c>
      <c r="F23" s="35" t="s">
        <v>39</v>
      </c>
      <c r="G23" s="35" t="s">
        <v>39</v>
      </c>
      <c r="H23" s="35" t="s">
        <v>39</v>
      </c>
      <c r="I23" s="35" t="s">
        <v>39</v>
      </c>
      <c r="J23" s="35" t="s">
        <v>39</v>
      </c>
      <c r="K23" s="35" t="s">
        <v>39</v>
      </c>
      <c r="L23" s="35" t="s">
        <v>39</v>
      </c>
      <c r="M23" s="35" t="s">
        <v>39</v>
      </c>
      <c r="N23" s="35" t="s">
        <v>39</v>
      </c>
      <c r="O23" s="35" t="s">
        <v>39</v>
      </c>
      <c r="P23" s="35" t="s">
        <v>39</v>
      </c>
      <c r="Q23" s="35" t="s">
        <v>39</v>
      </c>
      <c r="R23" s="35" t="s">
        <v>39</v>
      </c>
      <c r="S23" s="35" t="s">
        <v>39</v>
      </c>
      <c r="T23" s="35" t="s">
        <v>39</v>
      </c>
      <c r="U23" s="35" t="s">
        <v>39</v>
      </c>
      <c r="V23" s="35" t="s">
        <v>39</v>
      </c>
      <c r="W23" s="35" t="s">
        <v>39</v>
      </c>
      <c r="X23" s="35" t="s">
        <v>39</v>
      </c>
      <c r="Y23" s="35" t="s">
        <v>39</v>
      </c>
      <c r="Z23" s="35" t="s">
        <v>39</v>
      </c>
      <c r="AA23" s="35" t="s">
        <v>39</v>
      </c>
      <c r="AB23" s="35" t="s">
        <v>39</v>
      </c>
      <c r="AC23" s="35" t="s">
        <v>39</v>
      </c>
      <c r="AD23" s="35" t="s">
        <v>39</v>
      </c>
      <c r="AE23" s="35" t="s">
        <v>39</v>
      </c>
      <c r="AF23" s="35" t="s">
        <v>39</v>
      </c>
      <c r="AG23" s="36" t="s">
        <v>39</v>
      </c>
      <c r="AH23" s="36" t="s">
        <v>39</v>
      </c>
      <c r="AI23" s="36" t="s">
        <v>39</v>
      </c>
      <c r="AJ23" s="7" t="s">
        <v>39</v>
      </c>
      <c r="AK23" s="7" t="s">
        <v>39</v>
      </c>
      <c r="AL23" s="7" t="s">
        <v>39</v>
      </c>
      <c r="AM23" s="7" t="s">
        <v>39</v>
      </c>
      <c r="AN23" s="7" t="s">
        <v>39</v>
      </c>
      <c r="AO23" s="4">
        <f t="shared" si="5"/>
        <v>75614796.400000006</v>
      </c>
      <c r="AP23" s="4">
        <f t="shared" si="6"/>
        <v>75614593.00999999</v>
      </c>
      <c r="AQ23" s="1">
        <f t="shared" ref="AQ23:BQ23" si="12">SUM(AQ24:AQ110)</f>
        <v>0</v>
      </c>
      <c r="AR23" s="1">
        <f t="shared" si="12"/>
        <v>0</v>
      </c>
      <c r="AS23" s="1">
        <f t="shared" si="12"/>
        <v>27637191.629999999</v>
      </c>
      <c r="AT23" s="1">
        <f t="shared" si="12"/>
        <v>27636988.239999998</v>
      </c>
      <c r="AU23" s="1">
        <f t="shared" si="12"/>
        <v>246614.3</v>
      </c>
      <c r="AV23" s="1">
        <f t="shared" si="12"/>
        <v>246614.3</v>
      </c>
      <c r="AW23" s="1">
        <f>SUM(AW24:AW110)</f>
        <v>47730990.469999999</v>
      </c>
      <c r="AX23" s="1">
        <f t="shared" si="12"/>
        <v>47730990.469999999</v>
      </c>
      <c r="AY23" s="4">
        <f t="shared" si="8"/>
        <v>72365675.219999999</v>
      </c>
      <c r="AZ23" s="1">
        <f t="shared" si="12"/>
        <v>0</v>
      </c>
      <c r="BA23" s="1">
        <f t="shared" si="12"/>
        <v>25947518.629999995</v>
      </c>
      <c r="BB23" s="1">
        <f t="shared" si="12"/>
        <v>190370</v>
      </c>
      <c r="BC23" s="1">
        <f t="shared" si="12"/>
        <v>46227786.590000004</v>
      </c>
      <c r="BD23" s="4">
        <f t="shared" si="9"/>
        <v>34050800</v>
      </c>
      <c r="BE23" s="1">
        <f t="shared" si="12"/>
        <v>0</v>
      </c>
      <c r="BF23" s="1">
        <f t="shared" si="12"/>
        <v>0</v>
      </c>
      <c r="BG23" s="1">
        <f t="shared" si="12"/>
        <v>0</v>
      </c>
      <c r="BH23" s="1">
        <f t="shared" si="12"/>
        <v>34050800</v>
      </c>
      <c r="BI23" s="4">
        <f t="shared" si="10"/>
        <v>34101500</v>
      </c>
      <c r="BJ23" s="1">
        <f t="shared" si="12"/>
        <v>0</v>
      </c>
      <c r="BK23" s="1">
        <f t="shared" si="12"/>
        <v>0</v>
      </c>
      <c r="BL23" s="1">
        <f t="shared" si="12"/>
        <v>0</v>
      </c>
      <c r="BM23" s="1">
        <f t="shared" si="12"/>
        <v>34101500</v>
      </c>
      <c r="BN23" s="4">
        <f t="shared" si="11"/>
        <v>40488800</v>
      </c>
      <c r="BO23" s="1">
        <f t="shared" si="12"/>
        <v>0</v>
      </c>
      <c r="BP23" s="1">
        <f t="shared" si="12"/>
        <v>0</v>
      </c>
      <c r="BQ23" s="1">
        <f t="shared" si="12"/>
        <v>0</v>
      </c>
      <c r="BR23" s="1">
        <f>SUM(BR24:BR110)</f>
        <v>40488800</v>
      </c>
      <c r="BS23" s="16"/>
    </row>
    <row r="24" spans="1:71" ht="67.5">
      <c r="A24" s="37" t="s">
        <v>122</v>
      </c>
      <c r="B24" s="38" t="s">
        <v>123</v>
      </c>
      <c r="C24" s="39" t="s">
        <v>42</v>
      </c>
      <c r="D24" s="39" t="s">
        <v>124</v>
      </c>
      <c r="E24" s="39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40"/>
      <c r="AD24" s="39"/>
      <c r="AE24" s="39"/>
      <c r="AF24" s="40"/>
      <c r="AG24" s="92" t="s">
        <v>417</v>
      </c>
      <c r="AH24" s="96"/>
      <c r="AI24" s="97" t="s">
        <v>422</v>
      </c>
      <c r="AJ24" s="8" t="s">
        <v>46</v>
      </c>
      <c r="AK24" s="9" t="s">
        <v>47</v>
      </c>
      <c r="AL24" s="9" t="s">
        <v>125</v>
      </c>
      <c r="AM24" s="9" t="s">
        <v>48</v>
      </c>
      <c r="AN24" s="9" t="s">
        <v>49</v>
      </c>
      <c r="AO24" s="4">
        <f t="shared" si="5"/>
        <v>0</v>
      </c>
      <c r="AP24" s="4">
        <f t="shared" si="6"/>
        <v>0</v>
      </c>
      <c r="AQ24" s="61"/>
      <c r="AR24" s="61"/>
      <c r="AS24" s="61"/>
      <c r="AT24" s="61"/>
      <c r="AU24" s="61"/>
      <c r="AV24" s="61"/>
      <c r="AW24" s="61"/>
      <c r="AX24" s="61"/>
      <c r="AY24" s="4">
        <f t="shared" si="8"/>
        <v>10000</v>
      </c>
      <c r="AZ24" s="61"/>
      <c r="BA24" s="61"/>
      <c r="BB24" s="61"/>
      <c r="BC24" s="61">
        <v>10000</v>
      </c>
      <c r="BD24" s="4">
        <f t="shared" si="9"/>
        <v>10000</v>
      </c>
      <c r="BE24" s="61"/>
      <c r="BF24" s="61"/>
      <c r="BG24" s="61"/>
      <c r="BH24" s="61">
        <v>10000</v>
      </c>
      <c r="BI24" s="4">
        <f t="shared" si="10"/>
        <v>20000</v>
      </c>
      <c r="BJ24" s="61"/>
      <c r="BK24" s="61"/>
      <c r="BL24" s="61"/>
      <c r="BM24" s="61">
        <v>20000</v>
      </c>
      <c r="BN24" s="4">
        <f t="shared" si="11"/>
        <v>30000</v>
      </c>
      <c r="BO24" s="61"/>
      <c r="BP24" s="61"/>
      <c r="BQ24" s="61"/>
      <c r="BR24" s="61">
        <v>30000</v>
      </c>
      <c r="BS24" s="16"/>
    </row>
    <row r="25" spans="1:71" ht="62.25" customHeight="1">
      <c r="A25" s="37" t="s">
        <v>126</v>
      </c>
      <c r="B25" s="38" t="s">
        <v>127</v>
      </c>
      <c r="C25" s="39" t="s">
        <v>42</v>
      </c>
      <c r="D25" s="39" t="s">
        <v>128</v>
      </c>
      <c r="E25" s="39" t="s">
        <v>43</v>
      </c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40"/>
      <c r="AD25" s="39"/>
      <c r="AE25" s="39"/>
      <c r="AF25" s="40"/>
      <c r="AG25" s="92" t="s">
        <v>418</v>
      </c>
      <c r="AH25" s="98"/>
      <c r="AI25" s="97" t="s">
        <v>421</v>
      </c>
      <c r="AJ25" s="8" t="s">
        <v>46</v>
      </c>
      <c r="AK25" s="9" t="s">
        <v>50</v>
      </c>
      <c r="AL25" s="9" t="s">
        <v>129</v>
      </c>
      <c r="AM25" s="9" t="s">
        <v>54</v>
      </c>
      <c r="AN25" s="9" t="s">
        <v>55</v>
      </c>
      <c r="AO25" s="4">
        <f t="shared" si="5"/>
        <v>187136</v>
      </c>
      <c r="AP25" s="4">
        <f t="shared" si="6"/>
        <v>187136</v>
      </c>
      <c r="AQ25" s="61"/>
      <c r="AR25" s="61"/>
      <c r="AS25" s="61"/>
      <c r="AT25" s="61"/>
      <c r="AU25" s="61"/>
      <c r="AV25" s="61"/>
      <c r="AW25" s="61">
        <v>187136</v>
      </c>
      <c r="AX25" s="61">
        <v>187136</v>
      </c>
      <c r="AY25" s="4">
        <f t="shared" si="8"/>
        <v>210010</v>
      </c>
      <c r="AZ25" s="61"/>
      <c r="BA25" s="61"/>
      <c r="BB25" s="61"/>
      <c r="BC25" s="61">
        <v>210010</v>
      </c>
      <c r="BD25" s="4">
        <f t="shared" si="9"/>
        <v>150000</v>
      </c>
      <c r="BE25" s="61"/>
      <c r="BF25" s="61"/>
      <c r="BG25" s="61"/>
      <c r="BH25" s="61">
        <v>150000</v>
      </c>
      <c r="BI25" s="4">
        <f t="shared" si="10"/>
        <v>200000</v>
      </c>
      <c r="BJ25" s="61"/>
      <c r="BK25" s="61"/>
      <c r="BL25" s="61"/>
      <c r="BM25" s="61">
        <v>200000</v>
      </c>
      <c r="BN25" s="4">
        <f t="shared" si="11"/>
        <v>200000</v>
      </c>
      <c r="BO25" s="61"/>
      <c r="BP25" s="61"/>
      <c r="BQ25" s="61"/>
      <c r="BR25" s="61">
        <v>200000</v>
      </c>
      <c r="BS25" s="16"/>
    </row>
    <row r="26" spans="1:71">
      <c r="A26" s="116" t="s">
        <v>130</v>
      </c>
      <c r="B26" s="113" t="s">
        <v>131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40"/>
      <c r="AD26" s="39"/>
      <c r="AE26" s="39"/>
      <c r="AF26" s="40"/>
      <c r="AG26" s="39"/>
      <c r="AH26" s="39"/>
      <c r="AI26" s="40"/>
      <c r="AJ26" s="125" t="s">
        <v>75</v>
      </c>
      <c r="AK26" s="9" t="s">
        <v>110</v>
      </c>
      <c r="AL26" s="86" t="s">
        <v>134</v>
      </c>
      <c r="AM26" s="86">
        <v>243</v>
      </c>
      <c r="AN26" s="86" t="s">
        <v>55</v>
      </c>
      <c r="AO26" s="3">
        <f>AQ26+AS26+AU26+AW26</f>
        <v>0</v>
      </c>
      <c r="AP26" s="3">
        <f>AR26+AT26+AV26+AX26</f>
        <v>0</v>
      </c>
      <c r="AQ26" s="61"/>
      <c r="AR26" s="61"/>
      <c r="AS26" s="61"/>
      <c r="AT26" s="61"/>
      <c r="AU26" s="61"/>
      <c r="AV26" s="61"/>
      <c r="AW26" s="61"/>
      <c r="AX26" s="61"/>
      <c r="AY26" s="4">
        <f t="shared" si="8"/>
        <v>194000</v>
      </c>
      <c r="AZ26" s="61"/>
      <c r="BA26" s="61"/>
      <c r="BB26" s="61"/>
      <c r="BC26" s="61">
        <v>194000</v>
      </c>
      <c r="BD26" s="4">
        <f>BE26+BF26+BG26+BH26</f>
        <v>0</v>
      </c>
      <c r="BE26" s="61"/>
      <c r="BF26" s="61"/>
      <c r="BG26" s="61"/>
      <c r="BH26" s="61"/>
      <c r="BI26" s="4">
        <f>BJ26+BK26+BL26+BM26</f>
        <v>0</v>
      </c>
      <c r="BJ26" s="61"/>
      <c r="BK26" s="61"/>
      <c r="BL26" s="61"/>
      <c r="BM26" s="61"/>
      <c r="BN26" s="4">
        <f>BO26+BP26+BQ26+BR26</f>
        <v>0</v>
      </c>
      <c r="BO26" s="61"/>
      <c r="BP26" s="61"/>
      <c r="BQ26" s="61"/>
      <c r="BR26" s="61"/>
      <c r="BS26" s="16"/>
    </row>
    <row r="27" spans="1:71">
      <c r="A27" s="121"/>
      <c r="B27" s="124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40"/>
      <c r="AD27" s="39"/>
      <c r="AE27" s="39"/>
      <c r="AF27" s="40"/>
      <c r="AG27" s="39"/>
      <c r="AH27" s="39"/>
      <c r="AI27" s="40"/>
      <c r="AJ27" s="126"/>
      <c r="AK27" s="9" t="s">
        <v>110</v>
      </c>
      <c r="AL27" s="86" t="s">
        <v>134</v>
      </c>
      <c r="AM27" s="86">
        <v>243</v>
      </c>
      <c r="AN27" s="89" t="s">
        <v>76</v>
      </c>
      <c r="AO27" s="3">
        <f>AQ27+AS27+AU27+AW27</f>
        <v>0</v>
      </c>
      <c r="AP27" s="3">
        <f>AR27+AT27+AV27+AX27</f>
        <v>0</v>
      </c>
      <c r="AQ27" s="61"/>
      <c r="AR27" s="61"/>
      <c r="AS27" s="61"/>
      <c r="AT27" s="61"/>
      <c r="AU27" s="61"/>
      <c r="AV27" s="61"/>
      <c r="AW27" s="61"/>
      <c r="AX27" s="61"/>
      <c r="AY27" s="4">
        <f t="shared" si="8"/>
        <v>97000</v>
      </c>
      <c r="AZ27" s="61"/>
      <c r="BA27" s="61"/>
      <c r="BB27" s="61"/>
      <c r="BC27" s="61">
        <v>97000</v>
      </c>
      <c r="BD27" s="4">
        <f>BE27+BF27+BG27+BH27</f>
        <v>0</v>
      </c>
      <c r="BE27" s="61"/>
      <c r="BF27" s="61"/>
      <c r="BG27" s="61"/>
      <c r="BH27" s="61"/>
      <c r="BI27" s="4">
        <f>BJ27+BK27+BL27+BM27</f>
        <v>0</v>
      </c>
      <c r="BJ27" s="61"/>
      <c r="BK27" s="61"/>
      <c r="BL27" s="61"/>
      <c r="BM27" s="61"/>
      <c r="BN27" s="4">
        <f>BO27+BP27+BQ27+BR27</f>
        <v>0</v>
      </c>
      <c r="BO27" s="61"/>
      <c r="BP27" s="61"/>
      <c r="BQ27" s="61"/>
      <c r="BR27" s="61"/>
      <c r="BS27" s="16"/>
    </row>
    <row r="28" spans="1:71" ht="56.45" customHeight="1">
      <c r="A28" s="121"/>
      <c r="B28" s="124"/>
      <c r="C28" s="39" t="s">
        <v>42</v>
      </c>
      <c r="D28" s="39" t="s">
        <v>132</v>
      </c>
      <c r="E28" s="39" t="s">
        <v>43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40"/>
      <c r="AD28" s="39"/>
      <c r="AE28" s="39"/>
      <c r="AF28" s="40"/>
      <c r="AG28" s="92" t="s">
        <v>418</v>
      </c>
      <c r="AH28" s="96"/>
      <c r="AI28" s="97" t="s">
        <v>421</v>
      </c>
      <c r="AJ28" s="126"/>
      <c r="AK28" s="9" t="s">
        <v>110</v>
      </c>
      <c r="AL28" s="88" t="s">
        <v>406</v>
      </c>
      <c r="AM28" s="9" t="s">
        <v>54</v>
      </c>
      <c r="AN28" s="9" t="s">
        <v>308</v>
      </c>
      <c r="AO28" s="3">
        <f t="shared" si="5"/>
        <v>3030300</v>
      </c>
      <c r="AP28" s="3">
        <f t="shared" si="6"/>
        <v>3030096.61</v>
      </c>
      <c r="AQ28" s="61"/>
      <c r="AR28" s="61"/>
      <c r="AS28" s="61">
        <v>3030300</v>
      </c>
      <c r="AT28" s="61">
        <v>3030096.61</v>
      </c>
      <c r="AU28" s="61"/>
      <c r="AV28" s="61"/>
      <c r="AW28" s="61"/>
      <c r="AX28" s="61"/>
      <c r="AY28" s="4">
        <f t="shared" si="8"/>
        <v>0</v>
      </c>
      <c r="AZ28" s="61"/>
      <c r="BA28" s="61"/>
      <c r="BB28" s="61"/>
      <c r="BC28" s="61"/>
      <c r="BD28" s="4">
        <f t="shared" si="9"/>
        <v>0</v>
      </c>
      <c r="BE28" s="61"/>
      <c r="BF28" s="61"/>
      <c r="BG28" s="61"/>
      <c r="BH28" s="61"/>
      <c r="BI28" s="4">
        <f t="shared" si="10"/>
        <v>0</v>
      </c>
      <c r="BJ28" s="61"/>
      <c r="BK28" s="61"/>
      <c r="BL28" s="61"/>
      <c r="BM28" s="61"/>
      <c r="BN28" s="4">
        <f t="shared" si="11"/>
        <v>0</v>
      </c>
      <c r="BO28" s="61"/>
      <c r="BP28" s="61"/>
      <c r="BQ28" s="61"/>
      <c r="BR28" s="61"/>
      <c r="BS28" s="16"/>
    </row>
    <row r="29" spans="1:71" ht="56.45" customHeight="1">
      <c r="A29" s="121"/>
      <c r="B29" s="124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40"/>
      <c r="AD29" s="39"/>
      <c r="AE29" s="39"/>
      <c r="AF29" s="40"/>
      <c r="AG29" s="41"/>
      <c r="AH29" s="41"/>
      <c r="AI29" s="42"/>
      <c r="AJ29" s="126"/>
      <c r="AK29" s="9" t="s">
        <v>110</v>
      </c>
      <c r="AL29" s="9" t="s">
        <v>133</v>
      </c>
      <c r="AM29" s="9" t="s">
        <v>54</v>
      </c>
      <c r="AN29" s="9" t="s">
        <v>76</v>
      </c>
      <c r="AO29" s="3">
        <f t="shared" si="5"/>
        <v>0</v>
      </c>
      <c r="AP29" s="3">
        <f t="shared" si="6"/>
        <v>0</v>
      </c>
      <c r="AQ29" s="61"/>
      <c r="AR29" s="61"/>
      <c r="AS29" s="61"/>
      <c r="AT29" s="61"/>
      <c r="AU29" s="61"/>
      <c r="AV29" s="61"/>
      <c r="AW29" s="61"/>
      <c r="AX29" s="61"/>
      <c r="AY29" s="4">
        <f t="shared" si="8"/>
        <v>0</v>
      </c>
      <c r="AZ29" s="61"/>
      <c r="BA29" s="61"/>
      <c r="BB29" s="61"/>
      <c r="BC29" s="61"/>
      <c r="BD29" s="4">
        <f t="shared" si="9"/>
        <v>0</v>
      </c>
      <c r="BE29" s="61"/>
      <c r="BF29" s="61"/>
      <c r="BG29" s="61"/>
      <c r="BH29" s="61"/>
      <c r="BI29" s="4">
        <f t="shared" si="10"/>
        <v>0</v>
      </c>
      <c r="BJ29" s="61"/>
      <c r="BK29" s="61"/>
      <c r="BL29" s="61"/>
      <c r="BM29" s="61"/>
      <c r="BN29" s="4">
        <f t="shared" si="11"/>
        <v>0</v>
      </c>
      <c r="BO29" s="61"/>
      <c r="BP29" s="61"/>
      <c r="BQ29" s="61"/>
      <c r="BR29" s="61"/>
      <c r="BS29" s="16"/>
    </row>
    <row r="30" spans="1:71">
      <c r="A30" s="121"/>
      <c r="B30" s="124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40"/>
      <c r="AD30" s="39"/>
      <c r="AE30" s="39"/>
      <c r="AF30" s="40"/>
      <c r="AG30" s="39"/>
      <c r="AH30" s="39"/>
      <c r="AI30" s="40"/>
      <c r="AJ30" s="126"/>
      <c r="AK30" s="9" t="s">
        <v>110</v>
      </c>
      <c r="AL30" s="9" t="s">
        <v>391</v>
      </c>
      <c r="AM30" s="9" t="s">
        <v>54</v>
      </c>
      <c r="AN30" s="9" t="s">
        <v>308</v>
      </c>
      <c r="AO30" s="3">
        <f t="shared" si="5"/>
        <v>534962.21</v>
      </c>
      <c r="AP30" s="3">
        <f t="shared" si="6"/>
        <v>534962.21</v>
      </c>
      <c r="AQ30" s="61"/>
      <c r="AR30" s="61"/>
      <c r="AS30" s="61"/>
      <c r="AT30" s="61"/>
      <c r="AU30" s="61"/>
      <c r="AV30" s="61"/>
      <c r="AW30" s="61">
        <v>534962.21</v>
      </c>
      <c r="AX30" s="61">
        <v>534962.21</v>
      </c>
      <c r="AY30" s="4">
        <f t="shared" si="8"/>
        <v>11760862</v>
      </c>
      <c r="AZ30" s="61"/>
      <c r="BA30" s="61">
        <v>10000000</v>
      </c>
      <c r="BB30" s="61"/>
      <c r="BC30" s="61">
        <v>1760862</v>
      </c>
      <c r="BD30" s="4">
        <f t="shared" si="9"/>
        <v>0</v>
      </c>
      <c r="BE30" s="61"/>
      <c r="BF30" s="61"/>
      <c r="BG30" s="61"/>
      <c r="BH30" s="61"/>
      <c r="BI30" s="4">
        <f t="shared" si="10"/>
        <v>0</v>
      </c>
      <c r="BJ30" s="61"/>
      <c r="BK30" s="61"/>
      <c r="BL30" s="61"/>
      <c r="BM30" s="61"/>
      <c r="BN30" s="4">
        <f t="shared" si="11"/>
        <v>0</v>
      </c>
      <c r="BO30" s="61"/>
      <c r="BP30" s="61"/>
      <c r="BQ30" s="61"/>
      <c r="BR30" s="61"/>
      <c r="BS30" s="16"/>
    </row>
    <row r="31" spans="1:71">
      <c r="A31" s="121"/>
      <c r="B31" s="124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40"/>
      <c r="AD31" s="39"/>
      <c r="AE31" s="39"/>
      <c r="AF31" s="40"/>
      <c r="AG31" s="39"/>
      <c r="AH31" s="39"/>
      <c r="AI31" s="40"/>
      <c r="AJ31" s="126"/>
      <c r="AK31" s="9" t="s">
        <v>110</v>
      </c>
      <c r="AL31" s="9" t="s">
        <v>391</v>
      </c>
      <c r="AM31" s="9" t="s">
        <v>54</v>
      </c>
      <c r="AN31" s="9" t="s">
        <v>76</v>
      </c>
      <c r="AO31" s="3">
        <f t="shared" si="5"/>
        <v>0</v>
      </c>
      <c r="AP31" s="3">
        <f t="shared" si="6"/>
        <v>0</v>
      </c>
      <c r="AQ31" s="61"/>
      <c r="AR31" s="61"/>
      <c r="AS31" s="61"/>
      <c r="AT31" s="61"/>
      <c r="AU31" s="61"/>
      <c r="AV31" s="61"/>
      <c r="AW31" s="61"/>
      <c r="AX31" s="61"/>
      <c r="AY31" s="4">
        <f t="shared" si="8"/>
        <v>0</v>
      </c>
      <c r="AZ31" s="61"/>
      <c r="BA31" s="61"/>
      <c r="BB31" s="61"/>
      <c r="BC31" s="61"/>
      <c r="BD31" s="4">
        <f t="shared" si="9"/>
        <v>0</v>
      </c>
      <c r="BE31" s="61"/>
      <c r="BF31" s="61"/>
      <c r="BG31" s="61"/>
      <c r="BH31" s="61"/>
      <c r="BI31" s="4">
        <f t="shared" si="10"/>
        <v>0</v>
      </c>
      <c r="BJ31" s="61"/>
      <c r="BK31" s="61"/>
      <c r="BL31" s="61"/>
      <c r="BM31" s="61"/>
      <c r="BN31" s="4">
        <f t="shared" si="11"/>
        <v>0</v>
      </c>
      <c r="BO31" s="61"/>
      <c r="BP31" s="61"/>
      <c r="BQ31" s="61"/>
      <c r="BR31" s="61"/>
      <c r="BS31" s="16"/>
    </row>
    <row r="32" spans="1:71">
      <c r="A32" s="121"/>
      <c r="B32" s="124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40"/>
      <c r="AD32" s="39"/>
      <c r="AE32" s="39"/>
      <c r="AF32" s="40"/>
      <c r="AG32" s="39"/>
      <c r="AH32" s="39"/>
      <c r="AI32" s="40"/>
      <c r="AJ32" s="126"/>
      <c r="AK32" s="9" t="s">
        <v>110</v>
      </c>
      <c r="AL32" s="9" t="s">
        <v>134</v>
      </c>
      <c r="AM32" s="9" t="s">
        <v>54</v>
      </c>
      <c r="AN32" s="9" t="s">
        <v>55</v>
      </c>
      <c r="AO32" s="3">
        <f t="shared" si="5"/>
        <v>199446.26</v>
      </c>
      <c r="AP32" s="3">
        <f t="shared" si="6"/>
        <v>199446.26</v>
      </c>
      <c r="AQ32" s="61"/>
      <c r="AR32" s="61"/>
      <c r="AS32" s="61"/>
      <c r="AT32" s="61"/>
      <c r="AU32" s="61"/>
      <c r="AV32" s="61"/>
      <c r="AW32" s="61">
        <v>199446.26</v>
      </c>
      <c r="AX32" s="61">
        <v>199446.26</v>
      </c>
      <c r="AY32" s="4">
        <f t="shared" si="8"/>
        <v>255000</v>
      </c>
      <c r="AZ32" s="61"/>
      <c r="BA32" s="61"/>
      <c r="BB32" s="61"/>
      <c r="BC32" s="61">
        <v>255000</v>
      </c>
      <c r="BD32" s="4">
        <f t="shared" si="9"/>
        <v>500000</v>
      </c>
      <c r="BE32" s="61"/>
      <c r="BF32" s="61"/>
      <c r="BG32" s="61"/>
      <c r="BH32" s="61">
        <v>500000</v>
      </c>
      <c r="BI32" s="4">
        <f t="shared" si="10"/>
        <v>500000</v>
      </c>
      <c r="BJ32" s="61"/>
      <c r="BK32" s="61"/>
      <c r="BL32" s="61"/>
      <c r="BM32" s="61">
        <v>500000</v>
      </c>
      <c r="BN32" s="4">
        <f t="shared" si="11"/>
        <v>500000</v>
      </c>
      <c r="BO32" s="61"/>
      <c r="BP32" s="61"/>
      <c r="BQ32" s="61"/>
      <c r="BR32" s="61">
        <v>500000</v>
      </c>
      <c r="BS32" s="16"/>
    </row>
    <row r="33" spans="1:71">
      <c r="A33" s="121"/>
      <c r="B33" s="124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40"/>
      <c r="AD33" s="39"/>
      <c r="AE33" s="39"/>
      <c r="AF33" s="40"/>
      <c r="AG33" s="39"/>
      <c r="AH33" s="39"/>
      <c r="AI33" s="40"/>
      <c r="AJ33" s="126"/>
      <c r="AK33" s="9" t="s">
        <v>110</v>
      </c>
      <c r="AL33" s="9" t="s">
        <v>134</v>
      </c>
      <c r="AM33" s="9" t="s">
        <v>54</v>
      </c>
      <c r="AN33" s="9" t="s">
        <v>308</v>
      </c>
      <c r="AO33" s="3">
        <f t="shared" si="5"/>
        <v>67000</v>
      </c>
      <c r="AP33" s="3">
        <f t="shared" si="6"/>
        <v>67000</v>
      </c>
      <c r="AQ33" s="61"/>
      <c r="AR33" s="61"/>
      <c r="AS33" s="61"/>
      <c r="AT33" s="61"/>
      <c r="AU33" s="61"/>
      <c r="AV33" s="61"/>
      <c r="AW33" s="61">
        <v>67000</v>
      </c>
      <c r="AX33" s="61">
        <v>67000</v>
      </c>
      <c r="AY33" s="4">
        <f t="shared" si="8"/>
        <v>0</v>
      </c>
      <c r="AZ33" s="61"/>
      <c r="BA33" s="61"/>
      <c r="BB33" s="61"/>
      <c r="BC33" s="61"/>
      <c r="BD33" s="4">
        <f t="shared" si="9"/>
        <v>839200</v>
      </c>
      <c r="BE33" s="61"/>
      <c r="BF33" s="61"/>
      <c r="BG33" s="61"/>
      <c r="BH33" s="61">
        <v>839200</v>
      </c>
      <c r="BI33" s="4">
        <f t="shared" si="10"/>
        <v>0</v>
      </c>
      <c r="BJ33" s="61"/>
      <c r="BK33" s="61"/>
      <c r="BL33" s="61"/>
      <c r="BM33" s="61"/>
      <c r="BN33" s="4">
        <f t="shared" si="11"/>
        <v>0</v>
      </c>
      <c r="BO33" s="61"/>
      <c r="BP33" s="61"/>
      <c r="BQ33" s="61"/>
      <c r="BR33" s="61"/>
      <c r="BS33" s="16"/>
    </row>
    <row r="34" spans="1:71">
      <c r="A34" s="121"/>
      <c r="B34" s="124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40"/>
      <c r="AD34" s="39"/>
      <c r="AE34" s="39"/>
      <c r="AF34" s="40"/>
      <c r="AG34" s="39"/>
      <c r="AH34" s="39"/>
      <c r="AI34" s="40"/>
      <c r="AJ34" s="126"/>
      <c r="AK34" s="9" t="s">
        <v>110</v>
      </c>
      <c r="AL34" s="9" t="s">
        <v>134</v>
      </c>
      <c r="AM34" s="9" t="s">
        <v>54</v>
      </c>
      <c r="AN34" s="9" t="s">
        <v>76</v>
      </c>
      <c r="AO34" s="4">
        <f t="shared" si="5"/>
        <v>0</v>
      </c>
      <c r="AP34" s="4">
        <f t="shared" si="6"/>
        <v>0</v>
      </c>
      <c r="AQ34" s="61"/>
      <c r="AR34" s="61"/>
      <c r="AS34" s="61"/>
      <c r="AT34" s="61"/>
      <c r="AU34" s="61"/>
      <c r="AV34" s="61"/>
      <c r="AW34" s="61"/>
      <c r="AX34" s="61"/>
      <c r="AY34" s="4">
        <f t="shared" si="8"/>
        <v>712537.57</v>
      </c>
      <c r="AZ34" s="61"/>
      <c r="BA34" s="61"/>
      <c r="BB34" s="61"/>
      <c r="BC34" s="61">
        <v>712537.57</v>
      </c>
      <c r="BD34" s="4">
        <f t="shared" si="9"/>
        <v>0</v>
      </c>
      <c r="BE34" s="61"/>
      <c r="BF34" s="61"/>
      <c r="BG34" s="61"/>
      <c r="BH34" s="61"/>
      <c r="BI34" s="4">
        <f t="shared" si="10"/>
        <v>0</v>
      </c>
      <c r="BJ34" s="61"/>
      <c r="BK34" s="61"/>
      <c r="BL34" s="61"/>
      <c r="BM34" s="61"/>
      <c r="BN34" s="4">
        <f t="shared" si="11"/>
        <v>0</v>
      </c>
      <c r="BO34" s="61"/>
      <c r="BP34" s="61"/>
      <c r="BQ34" s="61"/>
      <c r="BR34" s="61"/>
      <c r="BS34" s="16"/>
    </row>
    <row r="35" spans="1:71">
      <c r="A35" s="121"/>
      <c r="B35" s="124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40"/>
      <c r="AD35" s="39"/>
      <c r="AE35" s="39"/>
      <c r="AF35" s="40"/>
      <c r="AG35" s="39"/>
      <c r="AH35" s="39"/>
      <c r="AI35" s="40"/>
      <c r="AJ35" s="126"/>
      <c r="AK35" s="9" t="s">
        <v>110</v>
      </c>
      <c r="AL35" s="9" t="s">
        <v>135</v>
      </c>
      <c r="AM35" s="9" t="s">
        <v>54</v>
      </c>
      <c r="AN35" s="9" t="s">
        <v>55</v>
      </c>
      <c r="AO35" s="4">
        <f t="shared" si="5"/>
        <v>0</v>
      </c>
      <c r="AP35" s="4">
        <f t="shared" si="6"/>
        <v>0</v>
      </c>
      <c r="AQ35" s="61"/>
      <c r="AR35" s="61"/>
      <c r="AS35" s="61"/>
      <c r="AT35" s="61"/>
      <c r="AU35" s="61"/>
      <c r="AV35" s="61"/>
      <c r="AW35" s="61"/>
      <c r="AX35" s="61"/>
      <c r="AY35" s="4">
        <f t="shared" si="8"/>
        <v>0</v>
      </c>
      <c r="AZ35" s="61"/>
      <c r="BA35" s="61"/>
      <c r="BB35" s="61"/>
      <c r="BC35" s="61"/>
      <c r="BD35" s="4">
        <f t="shared" si="9"/>
        <v>0</v>
      </c>
      <c r="BE35" s="61"/>
      <c r="BF35" s="61"/>
      <c r="BG35" s="61"/>
      <c r="BH35" s="61"/>
      <c r="BI35" s="4">
        <f t="shared" si="10"/>
        <v>0</v>
      </c>
      <c r="BJ35" s="61"/>
      <c r="BK35" s="61"/>
      <c r="BL35" s="61"/>
      <c r="BM35" s="61"/>
      <c r="BN35" s="4">
        <f t="shared" si="11"/>
        <v>0</v>
      </c>
      <c r="BO35" s="61"/>
      <c r="BP35" s="61"/>
      <c r="BQ35" s="61"/>
      <c r="BR35" s="61"/>
      <c r="BS35" s="16"/>
    </row>
    <row r="36" spans="1:71">
      <c r="A36" s="121"/>
      <c r="B36" s="124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40"/>
      <c r="AD36" s="39"/>
      <c r="AE36" s="39"/>
      <c r="AF36" s="40"/>
      <c r="AG36" s="39"/>
      <c r="AH36" s="39"/>
      <c r="AI36" s="40"/>
      <c r="AJ36" s="126"/>
      <c r="AK36" s="9" t="s">
        <v>113</v>
      </c>
      <c r="AL36" s="9" t="s">
        <v>136</v>
      </c>
      <c r="AM36" s="86">
        <v>243</v>
      </c>
      <c r="AN36" s="9" t="s">
        <v>55</v>
      </c>
      <c r="AO36" s="4">
        <f>AQ36+AS36+AU36+AW36</f>
        <v>0</v>
      </c>
      <c r="AP36" s="4">
        <f>AR36+AT36+AV36+AX36</f>
        <v>0</v>
      </c>
      <c r="AQ36" s="61"/>
      <c r="AR36" s="61"/>
      <c r="AS36" s="61"/>
      <c r="AT36" s="61"/>
      <c r="AU36" s="61"/>
      <c r="AV36" s="61"/>
      <c r="AW36" s="61"/>
      <c r="AX36" s="61"/>
      <c r="AY36" s="4">
        <f>AZ36+BA36+BB36+BC36</f>
        <v>55000</v>
      </c>
      <c r="AZ36" s="61"/>
      <c r="BA36" s="61"/>
      <c r="BB36" s="61"/>
      <c r="BC36" s="61">
        <v>55000</v>
      </c>
      <c r="BD36" s="4">
        <f>BE36+BF36+BG36+BH36</f>
        <v>0</v>
      </c>
      <c r="BE36" s="61"/>
      <c r="BF36" s="61"/>
      <c r="BG36" s="61"/>
      <c r="BH36" s="61"/>
      <c r="BI36" s="4">
        <f>BJ36+BK36+BL36+BM36</f>
        <v>0</v>
      </c>
      <c r="BJ36" s="61"/>
      <c r="BK36" s="61"/>
      <c r="BL36" s="61"/>
      <c r="BM36" s="61"/>
      <c r="BN36" s="4">
        <f>BO36+BP36+BQ36+BR36</f>
        <v>0</v>
      </c>
      <c r="BO36" s="61"/>
      <c r="BP36" s="61"/>
      <c r="BQ36" s="61"/>
      <c r="BR36" s="61"/>
      <c r="BS36" s="16"/>
    </row>
    <row r="37" spans="1:71">
      <c r="A37" s="121"/>
      <c r="B37" s="124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40"/>
      <c r="AD37" s="39"/>
      <c r="AE37" s="39"/>
      <c r="AF37" s="40"/>
      <c r="AG37" s="39"/>
      <c r="AH37" s="39"/>
      <c r="AI37" s="40"/>
      <c r="AJ37" s="126"/>
      <c r="AK37" s="9" t="s">
        <v>113</v>
      </c>
      <c r="AL37" s="9" t="s">
        <v>136</v>
      </c>
      <c r="AM37" s="9" t="s">
        <v>54</v>
      </c>
      <c r="AN37" s="9" t="s">
        <v>55</v>
      </c>
      <c r="AO37" s="4">
        <f t="shared" si="5"/>
        <v>62000</v>
      </c>
      <c r="AP37" s="4">
        <f t="shared" si="6"/>
        <v>62000</v>
      </c>
      <c r="AQ37" s="61"/>
      <c r="AR37" s="61"/>
      <c r="AS37" s="61"/>
      <c r="AT37" s="61"/>
      <c r="AU37" s="61"/>
      <c r="AV37" s="61"/>
      <c r="AW37" s="61">
        <v>62000</v>
      </c>
      <c r="AX37" s="61">
        <v>62000</v>
      </c>
      <c r="AY37" s="4">
        <f t="shared" si="8"/>
        <v>255000</v>
      </c>
      <c r="AZ37" s="61"/>
      <c r="BA37" s="61"/>
      <c r="BB37" s="61"/>
      <c r="BC37" s="61">
        <v>255000</v>
      </c>
      <c r="BD37" s="4">
        <f t="shared" si="9"/>
        <v>200000</v>
      </c>
      <c r="BE37" s="61"/>
      <c r="BF37" s="61"/>
      <c r="BG37" s="61"/>
      <c r="BH37" s="61">
        <v>200000</v>
      </c>
      <c r="BI37" s="4">
        <f t="shared" si="10"/>
        <v>500000</v>
      </c>
      <c r="BJ37" s="61"/>
      <c r="BK37" s="61"/>
      <c r="BL37" s="61"/>
      <c r="BM37" s="61">
        <v>500000</v>
      </c>
      <c r="BN37" s="4">
        <f t="shared" si="11"/>
        <v>500000</v>
      </c>
      <c r="BO37" s="61"/>
      <c r="BP37" s="61"/>
      <c r="BQ37" s="61"/>
      <c r="BR37" s="61">
        <v>500000</v>
      </c>
      <c r="BS37" s="16"/>
    </row>
    <row r="38" spans="1:71">
      <c r="A38" s="121"/>
      <c r="B38" s="124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40"/>
      <c r="AD38" s="39"/>
      <c r="AE38" s="39"/>
      <c r="AF38" s="40"/>
      <c r="AG38" s="39"/>
      <c r="AH38" s="39"/>
      <c r="AI38" s="40"/>
      <c r="AJ38" s="126"/>
      <c r="AK38" s="9" t="s">
        <v>113</v>
      </c>
      <c r="AL38" s="9" t="s">
        <v>137</v>
      </c>
      <c r="AM38" s="9" t="s">
        <v>54</v>
      </c>
      <c r="AN38" s="9" t="s">
        <v>308</v>
      </c>
      <c r="AO38" s="4">
        <f t="shared" si="5"/>
        <v>0</v>
      </c>
      <c r="AP38" s="4">
        <f t="shared" si="6"/>
        <v>0</v>
      </c>
      <c r="AQ38" s="61"/>
      <c r="AR38" s="61"/>
      <c r="AS38" s="61"/>
      <c r="AT38" s="61"/>
      <c r="AU38" s="61"/>
      <c r="AV38" s="61"/>
      <c r="AW38" s="61"/>
      <c r="AX38" s="61"/>
      <c r="AY38" s="4">
        <f t="shared" si="8"/>
        <v>0</v>
      </c>
      <c r="AZ38" s="61"/>
      <c r="BA38" s="61"/>
      <c r="BB38" s="61"/>
      <c r="BC38" s="61"/>
      <c r="BD38" s="4">
        <f t="shared" si="9"/>
        <v>0</v>
      </c>
      <c r="BE38" s="61"/>
      <c r="BF38" s="61"/>
      <c r="BG38" s="61"/>
      <c r="BH38" s="61"/>
      <c r="BI38" s="4">
        <f t="shared" si="10"/>
        <v>0</v>
      </c>
      <c r="BJ38" s="61"/>
      <c r="BK38" s="61"/>
      <c r="BL38" s="61"/>
      <c r="BM38" s="61"/>
      <c r="BN38" s="4">
        <f t="shared" si="11"/>
        <v>0</v>
      </c>
      <c r="BO38" s="61"/>
      <c r="BP38" s="61"/>
      <c r="BQ38" s="61"/>
      <c r="BR38" s="61"/>
      <c r="BS38" s="16"/>
    </row>
    <row r="39" spans="1:71">
      <c r="A39" s="121"/>
      <c r="B39" s="124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40"/>
      <c r="AD39" s="39"/>
      <c r="AE39" s="39"/>
      <c r="AF39" s="40"/>
      <c r="AG39" s="39"/>
      <c r="AH39" s="39"/>
      <c r="AI39" s="40"/>
      <c r="AJ39" s="126"/>
      <c r="AK39" s="9" t="s">
        <v>113</v>
      </c>
      <c r="AL39" s="9" t="s">
        <v>137</v>
      </c>
      <c r="AM39" s="9" t="s">
        <v>54</v>
      </c>
      <c r="AN39" s="9" t="s">
        <v>76</v>
      </c>
      <c r="AO39" s="4">
        <f t="shared" si="5"/>
        <v>0</v>
      </c>
      <c r="AP39" s="4">
        <f t="shared" si="6"/>
        <v>0</v>
      </c>
      <c r="AQ39" s="61"/>
      <c r="AR39" s="61"/>
      <c r="AS39" s="61"/>
      <c r="AT39" s="61"/>
      <c r="AU39" s="61"/>
      <c r="AV39" s="61"/>
      <c r="AW39" s="61"/>
      <c r="AX39" s="61"/>
      <c r="AY39" s="4">
        <f t="shared" si="8"/>
        <v>40000</v>
      </c>
      <c r="AZ39" s="61"/>
      <c r="BA39" s="61"/>
      <c r="BB39" s="61"/>
      <c r="BC39" s="61">
        <v>40000</v>
      </c>
      <c r="BD39" s="4">
        <f t="shared" si="9"/>
        <v>0</v>
      </c>
      <c r="BE39" s="61"/>
      <c r="BF39" s="61"/>
      <c r="BG39" s="61"/>
      <c r="BH39" s="61"/>
      <c r="BI39" s="4">
        <f t="shared" si="10"/>
        <v>0</v>
      </c>
      <c r="BJ39" s="61"/>
      <c r="BK39" s="61"/>
      <c r="BL39" s="61"/>
      <c r="BM39" s="61"/>
      <c r="BN39" s="4">
        <f t="shared" si="11"/>
        <v>0</v>
      </c>
      <c r="BO39" s="61"/>
      <c r="BP39" s="61"/>
      <c r="BQ39" s="61"/>
      <c r="BR39" s="61"/>
      <c r="BS39" s="16"/>
    </row>
    <row r="40" spans="1:71">
      <c r="A40" s="121"/>
      <c r="B40" s="124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40"/>
      <c r="AD40" s="39"/>
      <c r="AE40" s="39"/>
      <c r="AF40" s="40"/>
      <c r="AG40" s="39"/>
      <c r="AH40" s="39"/>
      <c r="AI40" s="40"/>
      <c r="AJ40" s="126"/>
      <c r="AK40" s="9" t="s">
        <v>113</v>
      </c>
      <c r="AL40" s="9" t="s">
        <v>136</v>
      </c>
      <c r="AM40" s="86">
        <v>831</v>
      </c>
      <c r="AN40" s="88" t="s">
        <v>49</v>
      </c>
      <c r="AO40" s="4">
        <f>AQ40+AS40+AU40+AW40</f>
        <v>98000</v>
      </c>
      <c r="AP40" s="4">
        <f>AR40+AT40+AV40+AX40</f>
        <v>98000</v>
      </c>
      <c r="AQ40" s="61"/>
      <c r="AR40" s="61"/>
      <c r="AS40" s="61"/>
      <c r="AT40" s="61"/>
      <c r="AU40" s="61"/>
      <c r="AV40" s="61"/>
      <c r="AW40" s="61">
        <v>98000</v>
      </c>
      <c r="AX40" s="61">
        <v>98000</v>
      </c>
      <c r="AY40" s="4">
        <f>AZ40+BA40+BB40+BC40</f>
        <v>142900</v>
      </c>
      <c r="AZ40" s="61"/>
      <c r="BA40" s="61"/>
      <c r="BB40" s="61"/>
      <c r="BC40" s="61">
        <v>142900</v>
      </c>
      <c r="BD40" s="4">
        <f>BE40+BF40+BG40+BH40</f>
        <v>0</v>
      </c>
      <c r="BE40" s="61"/>
      <c r="BF40" s="61"/>
      <c r="BG40" s="61"/>
      <c r="BH40" s="61"/>
      <c r="BI40" s="4">
        <f>BJ40+BK40+BL40+BM40</f>
        <v>0</v>
      </c>
      <c r="BJ40" s="61"/>
      <c r="BK40" s="61"/>
      <c r="BL40" s="61"/>
      <c r="BM40" s="61"/>
      <c r="BN40" s="4">
        <f>BO40+BP40+BQ40+BR40</f>
        <v>0</v>
      </c>
      <c r="BO40" s="61"/>
      <c r="BP40" s="61"/>
      <c r="BQ40" s="61"/>
      <c r="BR40" s="61"/>
      <c r="BS40" s="16"/>
    </row>
    <row r="41" spans="1:71">
      <c r="A41" s="121"/>
      <c r="B41" s="124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40"/>
      <c r="AD41" s="39"/>
      <c r="AE41" s="39"/>
      <c r="AF41" s="40"/>
      <c r="AG41" s="39"/>
      <c r="AH41" s="39"/>
      <c r="AI41" s="40"/>
      <c r="AJ41" s="126"/>
      <c r="AK41" s="9" t="s">
        <v>107</v>
      </c>
      <c r="AL41" s="9" t="s">
        <v>136</v>
      </c>
      <c r="AM41" s="9" t="s">
        <v>54</v>
      </c>
      <c r="AN41" s="9" t="s">
        <v>55</v>
      </c>
      <c r="AO41" s="4">
        <f t="shared" si="5"/>
        <v>900572.63</v>
      </c>
      <c r="AP41" s="4">
        <f t="shared" si="6"/>
        <v>900572.63</v>
      </c>
      <c r="AQ41" s="61"/>
      <c r="AR41" s="61"/>
      <c r="AS41" s="61"/>
      <c r="AT41" s="61"/>
      <c r="AU41" s="61"/>
      <c r="AV41" s="61"/>
      <c r="AW41" s="61">
        <v>900572.63</v>
      </c>
      <c r="AX41" s="61">
        <v>900572.63</v>
      </c>
      <c r="AY41" s="4">
        <f t="shared" si="8"/>
        <v>350000</v>
      </c>
      <c r="AZ41" s="61"/>
      <c r="BA41" s="61"/>
      <c r="BB41" s="61"/>
      <c r="BC41" s="61">
        <v>350000</v>
      </c>
      <c r="BD41" s="4">
        <f t="shared" si="9"/>
        <v>0</v>
      </c>
      <c r="BE41" s="61"/>
      <c r="BF41" s="61"/>
      <c r="BG41" s="61"/>
      <c r="BH41" s="61"/>
      <c r="BI41" s="4">
        <f t="shared" si="10"/>
        <v>0</v>
      </c>
      <c r="BJ41" s="61"/>
      <c r="BK41" s="61"/>
      <c r="BL41" s="61"/>
      <c r="BM41" s="61"/>
      <c r="BN41" s="4">
        <f t="shared" si="11"/>
        <v>1000000</v>
      </c>
      <c r="BO41" s="61"/>
      <c r="BP41" s="61"/>
      <c r="BQ41" s="61"/>
      <c r="BR41" s="61">
        <v>1000000</v>
      </c>
      <c r="BS41" s="16"/>
    </row>
    <row r="42" spans="1:71">
      <c r="A42" s="121"/>
      <c r="B42" s="124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40"/>
      <c r="AD42" s="39"/>
      <c r="AE42" s="39"/>
      <c r="AF42" s="40"/>
      <c r="AG42" s="39"/>
      <c r="AH42" s="39"/>
      <c r="AI42" s="40"/>
      <c r="AJ42" s="126"/>
      <c r="AK42" s="9" t="s">
        <v>107</v>
      </c>
      <c r="AL42" s="9" t="s">
        <v>136</v>
      </c>
      <c r="AM42" s="9" t="s">
        <v>54</v>
      </c>
      <c r="AN42" s="9" t="s">
        <v>308</v>
      </c>
      <c r="AO42" s="4">
        <f t="shared" si="5"/>
        <v>0</v>
      </c>
      <c r="AP42" s="4">
        <f t="shared" si="6"/>
        <v>0</v>
      </c>
      <c r="AQ42" s="61"/>
      <c r="AR42" s="61"/>
      <c r="AS42" s="61"/>
      <c r="AT42" s="61"/>
      <c r="AU42" s="61"/>
      <c r="AV42" s="61"/>
      <c r="AW42" s="61"/>
      <c r="AX42" s="61"/>
      <c r="AY42" s="4">
        <f t="shared" si="8"/>
        <v>1000000</v>
      </c>
      <c r="AZ42" s="61"/>
      <c r="BA42" s="61"/>
      <c r="BB42" s="61"/>
      <c r="BC42" s="61">
        <v>1000000</v>
      </c>
      <c r="BD42" s="4">
        <f t="shared" si="9"/>
        <v>7786000</v>
      </c>
      <c r="BE42" s="61"/>
      <c r="BF42" s="61"/>
      <c r="BG42" s="61"/>
      <c r="BH42" s="61">
        <v>7786000</v>
      </c>
      <c r="BI42" s="4">
        <f t="shared" si="10"/>
        <v>2000000</v>
      </c>
      <c r="BJ42" s="61"/>
      <c r="BK42" s="61"/>
      <c r="BL42" s="61"/>
      <c r="BM42" s="61">
        <v>2000000</v>
      </c>
      <c r="BN42" s="4">
        <f t="shared" si="11"/>
        <v>1000000</v>
      </c>
      <c r="BO42" s="61"/>
      <c r="BP42" s="61"/>
      <c r="BQ42" s="61"/>
      <c r="BR42" s="61">
        <v>1000000</v>
      </c>
      <c r="BS42" s="16"/>
    </row>
    <row r="43" spans="1:71">
      <c r="A43" s="117"/>
      <c r="B43" s="114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40"/>
      <c r="AD43" s="39"/>
      <c r="AE43" s="39"/>
      <c r="AF43" s="40"/>
      <c r="AG43" s="39"/>
      <c r="AH43" s="39"/>
      <c r="AI43" s="40"/>
      <c r="AJ43" s="127"/>
      <c r="AK43" s="9" t="s">
        <v>107</v>
      </c>
      <c r="AL43" s="9" t="s">
        <v>136</v>
      </c>
      <c r="AM43" s="9" t="s">
        <v>54</v>
      </c>
      <c r="AN43" s="9" t="s">
        <v>76</v>
      </c>
      <c r="AO43" s="4">
        <f t="shared" si="5"/>
        <v>0</v>
      </c>
      <c r="AP43" s="4">
        <f t="shared" si="6"/>
        <v>0</v>
      </c>
      <c r="AQ43" s="61"/>
      <c r="AR43" s="61"/>
      <c r="AS43" s="61"/>
      <c r="AT43" s="61"/>
      <c r="AU43" s="61"/>
      <c r="AV43" s="61"/>
      <c r="AW43" s="61"/>
      <c r="AX43" s="61"/>
      <c r="AY43" s="4">
        <f t="shared" si="8"/>
        <v>0</v>
      </c>
      <c r="AZ43" s="61"/>
      <c r="BA43" s="61"/>
      <c r="BB43" s="61"/>
      <c r="BC43" s="61"/>
      <c r="BD43" s="4">
        <f t="shared" si="9"/>
        <v>0</v>
      </c>
      <c r="BE43" s="61"/>
      <c r="BF43" s="61"/>
      <c r="BG43" s="61"/>
      <c r="BH43" s="61"/>
      <c r="BI43" s="4">
        <f t="shared" si="10"/>
        <v>0</v>
      </c>
      <c r="BJ43" s="61"/>
      <c r="BK43" s="61"/>
      <c r="BL43" s="61"/>
      <c r="BM43" s="61"/>
      <c r="BN43" s="4">
        <f t="shared" si="11"/>
        <v>0</v>
      </c>
      <c r="BO43" s="61"/>
      <c r="BP43" s="61"/>
      <c r="BQ43" s="61"/>
      <c r="BR43" s="61"/>
      <c r="BS43" s="16"/>
    </row>
    <row r="44" spans="1:71" ht="33.950000000000003" customHeight="1">
      <c r="A44" s="118" t="s">
        <v>138</v>
      </c>
      <c r="B44" s="113" t="s">
        <v>139</v>
      </c>
      <c r="C44" s="39" t="s">
        <v>42</v>
      </c>
      <c r="D44" s="39" t="s">
        <v>140</v>
      </c>
      <c r="E44" s="39" t="s">
        <v>43</v>
      </c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40"/>
      <c r="AD44" s="39"/>
      <c r="AE44" s="39"/>
      <c r="AF44" s="40"/>
      <c r="AG44" s="92" t="s">
        <v>418</v>
      </c>
      <c r="AH44" s="96"/>
      <c r="AI44" s="97" t="s">
        <v>421</v>
      </c>
      <c r="AJ44" s="125" t="s">
        <v>52</v>
      </c>
      <c r="AK44" s="9" t="s">
        <v>58</v>
      </c>
      <c r="AL44" s="9" t="s">
        <v>141</v>
      </c>
      <c r="AM44" s="9" t="s">
        <v>54</v>
      </c>
      <c r="AN44" s="9" t="s">
        <v>55</v>
      </c>
      <c r="AO44" s="4">
        <f t="shared" si="5"/>
        <v>1444613</v>
      </c>
      <c r="AP44" s="4">
        <f t="shared" si="6"/>
        <v>1444613</v>
      </c>
      <c r="AQ44" s="61"/>
      <c r="AR44" s="61"/>
      <c r="AS44" s="61"/>
      <c r="AT44" s="61"/>
      <c r="AU44" s="61"/>
      <c r="AV44" s="61"/>
      <c r="AW44" s="61">
        <v>1444613</v>
      </c>
      <c r="AX44" s="61">
        <v>1444613</v>
      </c>
      <c r="AY44" s="4">
        <f t="shared" si="8"/>
        <v>0</v>
      </c>
      <c r="AZ44" s="61"/>
      <c r="BA44" s="61"/>
      <c r="BB44" s="61"/>
      <c r="BC44" s="61"/>
      <c r="BD44" s="4">
        <f t="shared" si="9"/>
        <v>0</v>
      </c>
      <c r="BE44" s="61"/>
      <c r="BF44" s="61"/>
      <c r="BG44" s="61"/>
      <c r="BH44" s="61"/>
      <c r="BI44" s="4">
        <f t="shared" si="10"/>
        <v>0</v>
      </c>
      <c r="BJ44" s="61"/>
      <c r="BK44" s="61"/>
      <c r="BL44" s="61"/>
      <c r="BM44" s="61"/>
      <c r="BN44" s="4">
        <f t="shared" si="11"/>
        <v>0</v>
      </c>
      <c r="BO44" s="61"/>
      <c r="BP44" s="61"/>
      <c r="BQ44" s="61"/>
      <c r="BR44" s="61"/>
      <c r="BS44" s="16"/>
    </row>
    <row r="45" spans="1:71">
      <c r="A45" s="119"/>
      <c r="B45" s="124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40"/>
      <c r="AD45" s="39"/>
      <c r="AE45" s="39"/>
      <c r="AF45" s="40"/>
      <c r="AG45" s="39"/>
      <c r="AH45" s="39"/>
      <c r="AI45" s="40"/>
      <c r="AJ45" s="126"/>
      <c r="AK45" s="9" t="s">
        <v>58</v>
      </c>
      <c r="AL45" s="9" t="s">
        <v>142</v>
      </c>
      <c r="AM45" s="9" t="s">
        <v>54</v>
      </c>
      <c r="AN45" s="9" t="s">
        <v>55</v>
      </c>
      <c r="AO45" s="4">
        <f t="shared" si="5"/>
        <v>3876467.22</v>
      </c>
      <c r="AP45" s="4">
        <f t="shared" si="6"/>
        <v>3876467.22</v>
      </c>
      <c r="AQ45" s="61"/>
      <c r="AR45" s="61"/>
      <c r="AS45" s="61"/>
      <c r="AT45" s="61"/>
      <c r="AU45" s="61"/>
      <c r="AV45" s="61"/>
      <c r="AW45" s="61">
        <v>3876467.22</v>
      </c>
      <c r="AX45" s="61">
        <v>3876467.22</v>
      </c>
      <c r="AY45" s="4">
        <f t="shared" si="8"/>
        <v>5862000</v>
      </c>
      <c r="AZ45" s="61"/>
      <c r="BA45" s="61"/>
      <c r="BB45" s="61"/>
      <c r="BC45" s="61">
        <v>5862000</v>
      </c>
      <c r="BD45" s="4">
        <f t="shared" si="9"/>
        <v>5030000</v>
      </c>
      <c r="BE45" s="61"/>
      <c r="BF45" s="61"/>
      <c r="BG45" s="61"/>
      <c r="BH45" s="61">
        <v>5030000</v>
      </c>
      <c r="BI45" s="4">
        <f t="shared" si="10"/>
        <v>4858000</v>
      </c>
      <c r="BJ45" s="61"/>
      <c r="BK45" s="61"/>
      <c r="BL45" s="61"/>
      <c r="BM45" s="61">
        <v>4858000</v>
      </c>
      <c r="BN45" s="4">
        <f t="shared" si="11"/>
        <v>4892000</v>
      </c>
      <c r="BO45" s="61"/>
      <c r="BP45" s="61"/>
      <c r="BQ45" s="61"/>
      <c r="BR45" s="61">
        <v>4892000</v>
      </c>
      <c r="BS45" s="16"/>
    </row>
    <row r="46" spans="1:71">
      <c r="A46" s="119"/>
      <c r="B46" s="124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40"/>
      <c r="AD46" s="39"/>
      <c r="AE46" s="39"/>
      <c r="AF46" s="40"/>
      <c r="AG46" s="39"/>
      <c r="AH46" s="39"/>
      <c r="AI46" s="40"/>
      <c r="AJ46" s="126"/>
      <c r="AK46" s="9" t="s">
        <v>58</v>
      </c>
      <c r="AL46" s="9" t="s">
        <v>142</v>
      </c>
      <c r="AM46" s="9" t="s">
        <v>54</v>
      </c>
      <c r="AN46" s="9" t="s">
        <v>308</v>
      </c>
      <c r="AO46" s="4">
        <f t="shared" si="5"/>
        <v>652427.1</v>
      </c>
      <c r="AP46" s="4">
        <f t="shared" si="6"/>
        <v>652427.1</v>
      </c>
      <c r="AQ46" s="61"/>
      <c r="AR46" s="61"/>
      <c r="AS46" s="61"/>
      <c r="AT46" s="61"/>
      <c r="AU46" s="61"/>
      <c r="AV46" s="61"/>
      <c r="AW46" s="61">
        <v>652427.1</v>
      </c>
      <c r="AX46" s="61">
        <v>652427.1</v>
      </c>
      <c r="AY46" s="4">
        <f t="shared" si="8"/>
        <v>0</v>
      </c>
      <c r="AZ46" s="61"/>
      <c r="BA46" s="61"/>
      <c r="BB46" s="61"/>
      <c r="BC46" s="61"/>
      <c r="BD46" s="4">
        <f t="shared" si="9"/>
        <v>0</v>
      </c>
      <c r="BE46" s="61"/>
      <c r="BF46" s="61"/>
      <c r="BG46" s="61"/>
      <c r="BH46" s="61"/>
      <c r="BI46" s="4">
        <f t="shared" si="10"/>
        <v>0</v>
      </c>
      <c r="BJ46" s="61"/>
      <c r="BK46" s="61"/>
      <c r="BL46" s="61"/>
      <c r="BM46" s="61"/>
      <c r="BN46" s="4">
        <f t="shared" si="11"/>
        <v>0</v>
      </c>
      <c r="BO46" s="61"/>
      <c r="BP46" s="61"/>
      <c r="BQ46" s="61"/>
      <c r="BR46" s="61"/>
      <c r="BS46" s="16"/>
    </row>
    <row r="47" spans="1:71">
      <c r="A47" s="119"/>
      <c r="B47" s="124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40"/>
      <c r="AD47" s="39"/>
      <c r="AE47" s="39"/>
      <c r="AF47" s="40"/>
      <c r="AG47" s="39"/>
      <c r="AH47" s="39"/>
      <c r="AI47" s="40"/>
      <c r="AJ47" s="126"/>
      <c r="AK47" s="9" t="s">
        <v>58</v>
      </c>
      <c r="AL47" s="9" t="s">
        <v>142</v>
      </c>
      <c r="AM47" s="9" t="s">
        <v>54</v>
      </c>
      <c r="AN47" s="9" t="s">
        <v>76</v>
      </c>
      <c r="AO47" s="4">
        <f t="shared" si="5"/>
        <v>1099400</v>
      </c>
      <c r="AP47" s="4">
        <f t="shared" si="6"/>
        <v>1099400</v>
      </c>
      <c r="AQ47" s="61"/>
      <c r="AR47" s="61"/>
      <c r="AS47" s="61"/>
      <c r="AT47" s="61"/>
      <c r="AU47" s="61"/>
      <c r="AV47" s="61"/>
      <c r="AW47" s="61">
        <v>1099400</v>
      </c>
      <c r="AX47" s="61">
        <v>1099400</v>
      </c>
      <c r="AY47" s="4">
        <f t="shared" si="8"/>
        <v>1000000</v>
      </c>
      <c r="AZ47" s="61"/>
      <c r="BA47" s="61"/>
      <c r="BB47" s="61"/>
      <c r="BC47" s="61">
        <v>1000000</v>
      </c>
      <c r="BD47" s="4">
        <f t="shared" si="9"/>
        <v>1000000</v>
      </c>
      <c r="BE47" s="61"/>
      <c r="BF47" s="61"/>
      <c r="BG47" s="61"/>
      <c r="BH47" s="61">
        <v>1000000</v>
      </c>
      <c r="BI47" s="4">
        <f t="shared" si="10"/>
        <v>1500000</v>
      </c>
      <c r="BJ47" s="61"/>
      <c r="BK47" s="61"/>
      <c r="BL47" s="61"/>
      <c r="BM47" s="61">
        <v>1500000</v>
      </c>
      <c r="BN47" s="4">
        <f t="shared" si="11"/>
        <v>2000000</v>
      </c>
      <c r="BO47" s="61"/>
      <c r="BP47" s="61"/>
      <c r="BQ47" s="61"/>
      <c r="BR47" s="61">
        <v>2000000</v>
      </c>
      <c r="BS47" s="16"/>
    </row>
    <row r="48" spans="1:71">
      <c r="A48" s="119"/>
      <c r="B48" s="124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40"/>
      <c r="AD48" s="39"/>
      <c r="AE48" s="39"/>
      <c r="AF48" s="40"/>
      <c r="AG48" s="39"/>
      <c r="AH48" s="39"/>
      <c r="AI48" s="40"/>
      <c r="AJ48" s="126"/>
      <c r="AK48" s="9" t="s">
        <v>58</v>
      </c>
      <c r="AL48" s="9" t="s">
        <v>143</v>
      </c>
      <c r="AM48" s="9" t="s">
        <v>54</v>
      </c>
      <c r="AN48" s="9" t="s">
        <v>55</v>
      </c>
      <c r="AO48" s="4">
        <f t="shared" si="5"/>
        <v>20047156.629999999</v>
      </c>
      <c r="AP48" s="4">
        <f t="shared" si="6"/>
        <v>20047156.629999999</v>
      </c>
      <c r="AQ48" s="61"/>
      <c r="AR48" s="61"/>
      <c r="AS48" s="61">
        <v>20047156.629999999</v>
      </c>
      <c r="AT48" s="61">
        <v>20047156.629999999</v>
      </c>
      <c r="AU48" s="61"/>
      <c r="AV48" s="61"/>
      <c r="AW48" s="61"/>
      <c r="AX48" s="61"/>
      <c r="AY48" s="4">
        <f t="shared" si="8"/>
        <v>15365286.719999999</v>
      </c>
      <c r="AZ48" s="61"/>
      <c r="BA48" s="99">
        <v>15354679.159999998</v>
      </c>
      <c r="BB48" s="61"/>
      <c r="BC48" s="99">
        <v>10607.56</v>
      </c>
      <c r="BD48" s="4">
        <f t="shared" si="9"/>
        <v>0</v>
      </c>
      <c r="BE48" s="61"/>
      <c r="BF48" s="61"/>
      <c r="BG48" s="61"/>
      <c r="BH48" s="61"/>
      <c r="BI48" s="4">
        <f t="shared" si="10"/>
        <v>0</v>
      </c>
      <c r="BJ48" s="61"/>
      <c r="BK48" s="61"/>
      <c r="BL48" s="61"/>
      <c r="BM48" s="61"/>
      <c r="BN48" s="4">
        <f t="shared" si="11"/>
        <v>0</v>
      </c>
      <c r="BO48" s="61"/>
      <c r="BP48" s="61"/>
      <c r="BQ48" s="61"/>
      <c r="BR48" s="61"/>
      <c r="BS48" s="16"/>
    </row>
    <row r="49" spans="1:71">
      <c r="A49" s="119"/>
      <c r="B49" s="124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40"/>
      <c r="AD49" s="39"/>
      <c r="AE49" s="39"/>
      <c r="AF49" s="40"/>
      <c r="AG49" s="39"/>
      <c r="AH49" s="39"/>
      <c r="AI49" s="40"/>
      <c r="AJ49" s="126"/>
      <c r="AK49" s="9" t="s">
        <v>58</v>
      </c>
      <c r="AL49" s="9" t="s">
        <v>392</v>
      </c>
      <c r="AM49" s="9" t="s">
        <v>54</v>
      </c>
      <c r="AN49" s="9" t="s">
        <v>55</v>
      </c>
      <c r="AO49" s="4">
        <f t="shared" si="5"/>
        <v>117651.18</v>
      </c>
      <c r="AP49" s="4">
        <f t="shared" si="6"/>
        <v>117651.18</v>
      </c>
      <c r="AQ49" s="61"/>
      <c r="AR49" s="61"/>
      <c r="AS49" s="61"/>
      <c r="AT49" s="61"/>
      <c r="AU49" s="61"/>
      <c r="AV49" s="61"/>
      <c r="AW49" s="61">
        <v>117651.18</v>
      </c>
      <c r="AX49" s="61">
        <v>117651.18</v>
      </c>
      <c r="AY49" s="4">
        <f t="shared" si="8"/>
        <v>0</v>
      </c>
      <c r="AZ49" s="61"/>
      <c r="BA49" s="61"/>
      <c r="BB49" s="61"/>
      <c r="BC49" s="61"/>
      <c r="BD49" s="4">
        <f t="shared" si="9"/>
        <v>0</v>
      </c>
      <c r="BE49" s="61"/>
      <c r="BF49" s="61"/>
      <c r="BG49" s="61"/>
      <c r="BH49" s="61"/>
      <c r="BI49" s="4">
        <f t="shared" si="10"/>
        <v>0</v>
      </c>
      <c r="BJ49" s="61"/>
      <c r="BK49" s="61"/>
      <c r="BL49" s="61"/>
      <c r="BM49" s="61"/>
      <c r="BN49" s="4">
        <f t="shared" si="11"/>
        <v>0</v>
      </c>
      <c r="BO49" s="61"/>
      <c r="BP49" s="61"/>
      <c r="BQ49" s="61"/>
      <c r="BR49" s="61"/>
      <c r="BS49" s="16"/>
    </row>
    <row r="50" spans="1:71">
      <c r="A50" s="119"/>
      <c r="B50" s="124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40"/>
      <c r="AD50" s="39"/>
      <c r="AE50" s="39"/>
      <c r="AF50" s="40"/>
      <c r="AG50" s="39"/>
      <c r="AH50" s="39"/>
      <c r="AI50" s="40"/>
      <c r="AJ50" s="126"/>
      <c r="AK50" s="9" t="s">
        <v>58</v>
      </c>
      <c r="AL50" s="9" t="s">
        <v>144</v>
      </c>
      <c r="AM50" s="9" t="s">
        <v>54</v>
      </c>
      <c r="AN50" s="9" t="s">
        <v>55</v>
      </c>
      <c r="AO50" s="4">
        <f t="shared" si="5"/>
        <v>0</v>
      </c>
      <c r="AP50" s="4">
        <f t="shared" si="6"/>
        <v>0</v>
      </c>
      <c r="AQ50" s="61"/>
      <c r="AR50" s="61"/>
      <c r="AS50" s="61"/>
      <c r="AT50" s="61"/>
      <c r="AU50" s="61"/>
      <c r="AV50" s="61"/>
      <c r="AW50" s="61"/>
      <c r="AX50" s="61"/>
      <c r="AY50" s="4">
        <f t="shared" si="8"/>
        <v>0</v>
      </c>
      <c r="AZ50" s="61"/>
      <c r="BA50" s="61"/>
      <c r="BB50" s="61"/>
      <c r="BC50" s="61"/>
      <c r="BD50" s="4">
        <f t="shared" si="9"/>
        <v>0</v>
      </c>
      <c r="BE50" s="61"/>
      <c r="BF50" s="61"/>
      <c r="BG50" s="61"/>
      <c r="BH50" s="61"/>
      <c r="BI50" s="4">
        <f t="shared" si="10"/>
        <v>0</v>
      </c>
      <c r="BJ50" s="61"/>
      <c r="BK50" s="61"/>
      <c r="BL50" s="61"/>
      <c r="BM50" s="61"/>
      <c r="BN50" s="4">
        <f t="shared" si="11"/>
        <v>0</v>
      </c>
      <c r="BO50" s="61"/>
      <c r="BP50" s="61"/>
      <c r="BQ50" s="61"/>
      <c r="BR50" s="61"/>
      <c r="BS50" s="16"/>
    </row>
    <row r="51" spans="1:71">
      <c r="A51" s="119"/>
      <c r="B51" s="124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40"/>
      <c r="AD51" s="39"/>
      <c r="AE51" s="39"/>
      <c r="AF51" s="40"/>
      <c r="AG51" s="39"/>
      <c r="AH51" s="39"/>
      <c r="AI51" s="40"/>
      <c r="AJ51" s="126"/>
      <c r="AK51" s="9" t="s">
        <v>58</v>
      </c>
      <c r="AL51" s="9" t="s">
        <v>145</v>
      </c>
      <c r="AM51" s="9" t="s">
        <v>54</v>
      </c>
      <c r="AN51" s="9" t="s">
        <v>55</v>
      </c>
      <c r="AO51" s="4">
        <f t="shared" si="5"/>
        <v>1762499.26</v>
      </c>
      <c r="AP51" s="4">
        <f t="shared" si="6"/>
        <v>1762499.26</v>
      </c>
      <c r="AQ51" s="61"/>
      <c r="AR51" s="61"/>
      <c r="AS51" s="61"/>
      <c r="AT51" s="61"/>
      <c r="AU51" s="61"/>
      <c r="AV51" s="61"/>
      <c r="AW51" s="61">
        <v>1762499.26</v>
      </c>
      <c r="AX51" s="61">
        <v>1762499.26</v>
      </c>
      <c r="AY51" s="4">
        <f t="shared" si="8"/>
        <v>4265145.33</v>
      </c>
      <c r="AZ51" s="61"/>
      <c r="BA51" s="61"/>
      <c r="BB51" s="61">
        <v>150000</v>
      </c>
      <c r="BC51" s="61">
        <f>4089975.9+25169.43</f>
        <v>4115145.33</v>
      </c>
      <c r="BD51" s="4">
        <f t="shared" si="9"/>
        <v>700000</v>
      </c>
      <c r="BE51" s="61"/>
      <c r="BF51" s="61"/>
      <c r="BG51" s="61"/>
      <c r="BH51" s="61">
        <v>700000</v>
      </c>
      <c r="BI51" s="4">
        <f t="shared" si="10"/>
        <v>1200000</v>
      </c>
      <c r="BJ51" s="61"/>
      <c r="BK51" s="61"/>
      <c r="BL51" s="61"/>
      <c r="BM51" s="61">
        <v>1200000</v>
      </c>
      <c r="BN51" s="4">
        <f t="shared" si="11"/>
        <v>1200000</v>
      </c>
      <c r="BO51" s="61"/>
      <c r="BP51" s="61"/>
      <c r="BQ51" s="61"/>
      <c r="BR51" s="61">
        <v>1200000</v>
      </c>
      <c r="BS51" s="16"/>
    </row>
    <row r="52" spans="1:71">
      <c r="A52" s="119"/>
      <c r="B52" s="124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40"/>
      <c r="AD52" s="39"/>
      <c r="AE52" s="39"/>
      <c r="AF52" s="40"/>
      <c r="AG52" s="39"/>
      <c r="AH52" s="39"/>
      <c r="AI52" s="40"/>
      <c r="AJ52" s="126"/>
      <c r="AK52" s="9" t="s">
        <v>58</v>
      </c>
      <c r="AL52" s="9" t="s">
        <v>145</v>
      </c>
      <c r="AM52" s="9" t="s">
        <v>54</v>
      </c>
      <c r="AN52" s="9" t="s">
        <v>308</v>
      </c>
      <c r="AO52" s="4">
        <f t="shared" si="5"/>
        <v>0</v>
      </c>
      <c r="AP52" s="4">
        <f t="shared" si="6"/>
        <v>0</v>
      </c>
      <c r="AQ52" s="61"/>
      <c r="AR52" s="61"/>
      <c r="AS52" s="61"/>
      <c r="AT52" s="61"/>
      <c r="AU52" s="61"/>
      <c r="AV52" s="61"/>
      <c r="AW52" s="61"/>
      <c r="AX52" s="61"/>
      <c r="AY52" s="4">
        <f t="shared" si="8"/>
        <v>0</v>
      </c>
      <c r="AZ52" s="61"/>
      <c r="BA52" s="61"/>
      <c r="BB52" s="61"/>
      <c r="BC52" s="61"/>
      <c r="BD52" s="4">
        <f t="shared" si="9"/>
        <v>0</v>
      </c>
      <c r="BE52" s="61"/>
      <c r="BF52" s="61"/>
      <c r="BG52" s="61"/>
      <c r="BH52" s="61"/>
      <c r="BI52" s="4">
        <f t="shared" si="10"/>
        <v>0</v>
      </c>
      <c r="BJ52" s="61"/>
      <c r="BK52" s="61"/>
      <c r="BL52" s="61"/>
      <c r="BM52" s="61"/>
      <c r="BN52" s="4">
        <f t="shared" si="11"/>
        <v>0</v>
      </c>
      <c r="BO52" s="61"/>
      <c r="BP52" s="61"/>
      <c r="BQ52" s="61"/>
      <c r="BR52" s="61"/>
      <c r="BS52" s="16"/>
    </row>
    <row r="53" spans="1:71">
      <c r="A53" s="119"/>
      <c r="B53" s="124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40"/>
      <c r="AD53" s="39"/>
      <c r="AE53" s="39"/>
      <c r="AF53" s="40"/>
      <c r="AG53" s="39"/>
      <c r="AH53" s="39"/>
      <c r="AI53" s="40"/>
      <c r="AJ53" s="126"/>
      <c r="AK53" s="9" t="s">
        <v>58</v>
      </c>
      <c r="AL53" s="9" t="s">
        <v>145</v>
      </c>
      <c r="AM53" s="9" t="s">
        <v>54</v>
      </c>
      <c r="AN53" s="9" t="s">
        <v>76</v>
      </c>
      <c r="AO53" s="4">
        <f t="shared" si="5"/>
        <v>118510</v>
      </c>
      <c r="AP53" s="4">
        <f t="shared" si="6"/>
        <v>118510</v>
      </c>
      <c r="AQ53" s="61"/>
      <c r="AR53" s="61"/>
      <c r="AS53" s="61"/>
      <c r="AT53" s="61"/>
      <c r="AU53" s="61"/>
      <c r="AV53" s="61"/>
      <c r="AW53" s="61">
        <v>118510</v>
      </c>
      <c r="AX53" s="61">
        <v>118510</v>
      </c>
      <c r="AY53" s="4">
        <f t="shared" si="8"/>
        <v>150000</v>
      </c>
      <c r="AZ53" s="61"/>
      <c r="BA53" s="61"/>
      <c r="BB53" s="61"/>
      <c r="BC53" s="61">
        <v>150000</v>
      </c>
      <c r="BD53" s="4">
        <f t="shared" si="9"/>
        <v>0</v>
      </c>
      <c r="BE53" s="61"/>
      <c r="BF53" s="61"/>
      <c r="BG53" s="61"/>
      <c r="BH53" s="61"/>
      <c r="BI53" s="4">
        <f t="shared" si="10"/>
        <v>0</v>
      </c>
      <c r="BJ53" s="61"/>
      <c r="BK53" s="61"/>
      <c r="BL53" s="61"/>
      <c r="BM53" s="61"/>
      <c r="BN53" s="4">
        <f t="shared" si="11"/>
        <v>0</v>
      </c>
      <c r="BO53" s="61"/>
      <c r="BP53" s="61"/>
      <c r="BQ53" s="61"/>
      <c r="BR53" s="61"/>
      <c r="BS53" s="16"/>
    </row>
    <row r="54" spans="1:71">
      <c r="A54" s="119"/>
      <c r="B54" s="124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40"/>
      <c r="AD54" s="39"/>
      <c r="AE54" s="39"/>
      <c r="AF54" s="40"/>
      <c r="AG54" s="39"/>
      <c r="AH54" s="39"/>
      <c r="AI54" s="40"/>
      <c r="AJ54" s="126"/>
      <c r="AK54" s="9" t="s">
        <v>58</v>
      </c>
      <c r="AL54" s="9" t="s">
        <v>145</v>
      </c>
      <c r="AM54" s="9" t="s">
        <v>51</v>
      </c>
      <c r="AN54" s="9" t="s">
        <v>49</v>
      </c>
      <c r="AO54" s="4">
        <f t="shared" si="5"/>
        <v>407630.05</v>
      </c>
      <c r="AP54" s="4">
        <f t="shared" si="6"/>
        <v>407630.05</v>
      </c>
      <c r="AQ54" s="61"/>
      <c r="AR54" s="61"/>
      <c r="AS54" s="61"/>
      <c r="AT54" s="61"/>
      <c r="AU54" s="61"/>
      <c r="AV54" s="61"/>
      <c r="AW54" s="61">
        <v>407630.05</v>
      </c>
      <c r="AX54" s="61">
        <v>407630.05</v>
      </c>
      <c r="AY54" s="4">
        <f t="shared" si="8"/>
        <v>0</v>
      </c>
      <c r="AZ54" s="61"/>
      <c r="BA54" s="61"/>
      <c r="BB54" s="61"/>
      <c r="BC54" s="61"/>
      <c r="BD54" s="4">
        <f t="shared" si="9"/>
        <v>0</v>
      </c>
      <c r="BE54" s="61"/>
      <c r="BF54" s="61"/>
      <c r="BG54" s="61"/>
      <c r="BH54" s="61"/>
      <c r="BI54" s="4">
        <f t="shared" si="10"/>
        <v>0</v>
      </c>
      <c r="BJ54" s="61"/>
      <c r="BK54" s="61"/>
      <c r="BL54" s="61"/>
      <c r="BM54" s="61"/>
      <c r="BN54" s="4">
        <f t="shared" si="11"/>
        <v>0</v>
      </c>
      <c r="BO54" s="61"/>
      <c r="BP54" s="61"/>
      <c r="BQ54" s="61"/>
      <c r="BR54" s="61"/>
      <c r="BS54" s="16"/>
    </row>
    <row r="55" spans="1:71">
      <c r="A55" s="119"/>
      <c r="B55" s="124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40"/>
      <c r="AD55" s="39"/>
      <c r="AE55" s="39"/>
      <c r="AF55" s="40"/>
      <c r="AG55" s="39"/>
      <c r="AH55" s="39"/>
      <c r="AI55" s="40"/>
      <c r="AJ55" s="126"/>
      <c r="AK55" s="9" t="s">
        <v>58</v>
      </c>
      <c r="AL55" s="9" t="s">
        <v>145</v>
      </c>
      <c r="AM55" s="9" t="s">
        <v>67</v>
      </c>
      <c r="AN55" s="9" t="s">
        <v>49</v>
      </c>
      <c r="AO55" s="4">
        <f t="shared" si="5"/>
        <v>52849.69</v>
      </c>
      <c r="AP55" s="4">
        <f t="shared" si="6"/>
        <v>52849.69</v>
      </c>
      <c r="AQ55" s="61"/>
      <c r="AR55" s="61"/>
      <c r="AS55" s="61"/>
      <c r="AT55" s="61"/>
      <c r="AU55" s="61"/>
      <c r="AV55" s="61"/>
      <c r="AW55" s="61">
        <v>52849.69</v>
      </c>
      <c r="AX55" s="61">
        <v>52849.69</v>
      </c>
      <c r="AY55" s="4">
        <f t="shared" si="8"/>
        <v>0</v>
      </c>
      <c r="AZ55" s="61"/>
      <c r="BA55" s="61"/>
      <c r="BB55" s="61"/>
      <c r="BC55" s="61"/>
      <c r="BD55" s="4">
        <f t="shared" si="9"/>
        <v>0</v>
      </c>
      <c r="BE55" s="61"/>
      <c r="BF55" s="61"/>
      <c r="BG55" s="61"/>
      <c r="BH55" s="61"/>
      <c r="BI55" s="4">
        <f t="shared" si="10"/>
        <v>0</v>
      </c>
      <c r="BJ55" s="61"/>
      <c r="BK55" s="61"/>
      <c r="BL55" s="61"/>
      <c r="BM55" s="61"/>
      <c r="BN55" s="4">
        <f t="shared" si="11"/>
        <v>0</v>
      </c>
      <c r="BO55" s="61"/>
      <c r="BP55" s="61"/>
      <c r="BQ55" s="61"/>
      <c r="BR55" s="61"/>
      <c r="BS55" s="16"/>
    </row>
    <row r="56" spans="1:71">
      <c r="A56" s="120"/>
      <c r="B56" s="114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40"/>
      <c r="AD56" s="39"/>
      <c r="AE56" s="39"/>
      <c r="AF56" s="40"/>
      <c r="AG56" s="39"/>
      <c r="AH56" s="39"/>
      <c r="AI56" s="40"/>
      <c r="AJ56" s="127"/>
      <c r="AK56" s="9" t="s">
        <v>58</v>
      </c>
      <c r="AL56" s="9" t="s">
        <v>145</v>
      </c>
      <c r="AM56" s="9" t="s">
        <v>70</v>
      </c>
      <c r="AN56" s="9" t="s">
        <v>49</v>
      </c>
      <c r="AO56" s="4">
        <f t="shared" si="5"/>
        <v>374044.53</v>
      </c>
      <c r="AP56" s="4">
        <f t="shared" si="6"/>
        <v>374044.53</v>
      </c>
      <c r="AQ56" s="61"/>
      <c r="AR56" s="61"/>
      <c r="AS56" s="61"/>
      <c r="AT56" s="61"/>
      <c r="AU56" s="61"/>
      <c r="AV56" s="61"/>
      <c r="AW56" s="61">
        <v>374044.53</v>
      </c>
      <c r="AX56" s="61">
        <v>374044.53</v>
      </c>
      <c r="AY56" s="4">
        <f t="shared" si="8"/>
        <v>0</v>
      </c>
      <c r="AZ56" s="61"/>
      <c r="BA56" s="61"/>
      <c r="BB56" s="61"/>
      <c r="BC56" s="61"/>
      <c r="BD56" s="4">
        <f t="shared" si="9"/>
        <v>0</v>
      </c>
      <c r="BE56" s="61"/>
      <c r="BF56" s="61"/>
      <c r="BG56" s="61"/>
      <c r="BH56" s="61"/>
      <c r="BI56" s="4">
        <f t="shared" si="10"/>
        <v>0</v>
      </c>
      <c r="BJ56" s="61"/>
      <c r="BK56" s="61"/>
      <c r="BL56" s="61"/>
      <c r="BM56" s="61"/>
      <c r="BN56" s="4">
        <f t="shared" si="11"/>
        <v>0</v>
      </c>
      <c r="BO56" s="61"/>
      <c r="BP56" s="61"/>
      <c r="BQ56" s="61"/>
      <c r="BR56" s="61"/>
      <c r="BS56" s="16"/>
    </row>
    <row r="57" spans="1:71" ht="33.950000000000003" customHeight="1">
      <c r="A57" s="118" t="s">
        <v>146</v>
      </c>
      <c r="B57" s="113" t="s">
        <v>147</v>
      </c>
      <c r="C57" s="39" t="s">
        <v>42</v>
      </c>
      <c r="D57" s="39" t="s">
        <v>148</v>
      </c>
      <c r="E57" s="39" t="s">
        <v>43</v>
      </c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40"/>
      <c r="AD57" s="39"/>
      <c r="AE57" s="39"/>
      <c r="AF57" s="40"/>
      <c r="AG57" s="92" t="s">
        <v>418</v>
      </c>
      <c r="AH57" s="96"/>
      <c r="AI57" s="97" t="s">
        <v>421</v>
      </c>
      <c r="AJ57" s="125" t="s">
        <v>74</v>
      </c>
      <c r="AK57" s="9" t="s">
        <v>149</v>
      </c>
      <c r="AL57" s="9" t="s">
        <v>150</v>
      </c>
      <c r="AM57" s="9" t="s">
        <v>54</v>
      </c>
      <c r="AN57" s="9" t="s">
        <v>55</v>
      </c>
      <c r="AO57" s="4">
        <f t="shared" si="5"/>
        <v>0</v>
      </c>
      <c r="AP57" s="4">
        <f t="shared" si="6"/>
        <v>0</v>
      </c>
      <c r="AQ57" s="61"/>
      <c r="AR57" s="61"/>
      <c r="AS57" s="61"/>
      <c r="AT57" s="61"/>
      <c r="AU57" s="61"/>
      <c r="AV57" s="61"/>
      <c r="AW57" s="61"/>
      <c r="AX57" s="61"/>
      <c r="AY57" s="4">
        <f t="shared" si="8"/>
        <v>0</v>
      </c>
      <c r="AZ57" s="61"/>
      <c r="BA57" s="61"/>
      <c r="BB57" s="61"/>
      <c r="BC57" s="61"/>
      <c r="BD57" s="4">
        <f t="shared" si="9"/>
        <v>0</v>
      </c>
      <c r="BE57" s="61"/>
      <c r="BF57" s="61"/>
      <c r="BG57" s="61"/>
      <c r="BH57" s="61"/>
      <c r="BI57" s="4">
        <f t="shared" si="10"/>
        <v>0</v>
      </c>
      <c r="BJ57" s="61"/>
      <c r="BK57" s="61"/>
      <c r="BL57" s="61"/>
      <c r="BM57" s="61"/>
      <c r="BN57" s="4">
        <f t="shared" si="11"/>
        <v>0</v>
      </c>
      <c r="BO57" s="61"/>
      <c r="BP57" s="61"/>
      <c r="BQ57" s="61"/>
      <c r="BR57" s="61"/>
      <c r="BS57" s="16"/>
    </row>
    <row r="58" spans="1:71">
      <c r="A58" s="119"/>
      <c r="B58" s="124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40"/>
      <c r="AD58" s="39"/>
      <c r="AE58" s="39"/>
      <c r="AF58" s="40"/>
      <c r="AG58" s="39"/>
      <c r="AH58" s="39"/>
      <c r="AI58" s="40"/>
      <c r="AJ58" s="126"/>
      <c r="AK58" s="9" t="s">
        <v>149</v>
      </c>
      <c r="AL58" s="9" t="s">
        <v>151</v>
      </c>
      <c r="AM58" s="9" t="s">
        <v>54</v>
      </c>
      <c r="AN58" s="9" t="s">
        <v>55</v>
      </c>
      <c r="AO58" s="4">
        <f t="shared" si="5"/>
        <v>72982.8</v>
      </c>
      <c r="AP58" s="4">
        <f t="shared" si="6"/>
        <v>72982.8</v>
      </c>
      <c r="AQ58" s="61"/>
      <c r="AR58" s="61"/>
      <c r="AS58" s="61"/>
      <c r="AT58" s="61"/>
      <c r="AU58" s="61"/>
      <c r="AV58" s="61"/>
      <c r="AW58" s="61">
        <v>72982.8</v>
      </c>
      <c r="AX58" s="61">
        <v>72982.8</v>
      </c>
      <c r="AY58" s="4">
        <f t="shared" si="8"/>
        <v>110000</v>
      </c>
      <c r="AZ58" s="61"/>
      <c r="BA58" s="61"/>
      <c r="BB58" s="61"/>
      <c r="BC58" s="61">
        <v>110000</v>
      </c>
      <c r="BD58" s="4">
        <f t="shared" si="9"/>
        <v>100000</v>
      </c>
      <c r="BE58" s="61"/>
      <c r="BF58" s="61"/>
      <c r="BG58" s="61"/>
      <c r="BH58" s="61">
        <v>100000</v>
      </c>
      <c r="BI58" s="4">
        <f t="shared" si="10"/>
        <v>100000</v>
      </c>
      <c r="BJ58" s="61"/>
      <c r="BK58" s="61"/>
      <c r="BL58" s="61"/>
      <c r="BM58" s="61">
        <v>100000</v>
      </c>
      <c r="BN58" s="4">
        <f t="shared" si="11"/>
        <v>100000</v>
      </c>
      <c r="BO58" s="61"/>
      <c r="BP58" s="61"/>
      <c r="BQ58" s="61"/>
      <c r="BR58" s="61">
        <v>100000</v>
      </c>
      <c r="BS58" s="16"/>
    </row>
    <row r="59" spans="1:71">
      <c r="A59" s="119"/>
      <c r="B59" s="124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40"/>
      <c r="AD59" s="39"/>
      <c r="AE59" s="39"/>
      <c r="AF59" s="40"/>
      <c r="AG59" s="39"/>
      <c r="AH59" s="39"/>
      <c r="AI59" s="40"/>
      <c r="AJ59" s="126"/>
      <c r="AK59" s="9" t="s">
        <v>149</v>
      </c>
      <c r="AL59" s="9" t="s">
        <v>389</v>
      </c>
      <c r="AM59" s="9" t="s">
        <v>390</v>
      </c>
      <c r="AN59" s="9" t="s">
        <v>308</v>
      </c>
      <c r="AO59" s="4">
        <f t="shared" si="5"/>
        <v>866250</v>
      </c>
      <c r="AP59" s="4">
        <f t="shared" si="6"/>
        <v>866250</v>
      </c>
      <c r="AQ59" s="61"/>
      <c r="AR59" s="61"/>
      <c r="AS59" s="61">
        <v>866250</v>
      </c>
      <c r="AT59" s="61">
        <v>866250</v>
      </c>
      <c r="AU59" s="61"/>
      <c r="AV59" s="61"/>
      <c r="AW59" s="61"/>
      <c r="AX59" s="61"/>
      <c r="AY59" s="4">
        <f t="shared" si="8"/>
        <v>0</v>
      </c>
      <c r="AZ59" s="61"/>
      <c r="BA59" s="61"/>
      <c r="BB59" s="61"/>
      <c r="BC59" s="61"/>
      <c r="BD59" s="4">
        <f t="shared" si="9"/>
        <v>0</v>
      </c>
      <c r="BE59" s="61"/>
      <c r="BF59" s="61"/>
      <c r="BG59" s="61"/>
      <c r="BH59" s="61"/>
      <c r="BI59" s="4">
        <f t="shared" si="10"/>
        <v>0</v>
      </c>
      <c r="BJ59" s="61"/>
      <c r="BK59" s="61"/>
      <c r="BL59" s="61"/>
      <c r="BM59" s="61"/>
      <c r="BN59" s="4">
        <f t="shared" si="11"/>
        <v>0</v>
      </c>
      <c r="BO59" s="61"/>
      <c r="BP59" s="61"/>
      <c r="BQ59" s="61"/>
      <c r="BR59" s="61"/>
      <c r="BS59" s="16"/>
    </row>
    <row r="60" spans="1:71">
      <c r="A60" s="120"/>
      <c r="B60" s="114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40"/>
      <c r="AD60" s="39"/>
      <c r="AE60" s="39"/>
      <c r="AF60" s="40"/>
      <c r="AG60" s="39"/>
      <c r="AH60" s="39"/>
      <c r="AI60" s="40"/>
      <c r="AJ60" s="127"/>
      <c r="AK60" s="9" t="s">
        <v>149</v>
      </c>
      <c r="AL60" s="9" t="s">
        <v>393</v>
      </c>
      <c r="AM60" s="9" t="s">
        <v>390</v>
      </c>
      <c r="AN60" s="9" t="s">
        <v>308</v>
      </c>
      <c r="AO60" s="4">
        <f t="shared" si="5"/>
        <v>371250</v>
      </c>
      <c r="AP60" s="4">
        <f t="shared" si="6"/>
        <v>371250</v>
      </c>
      <c r="AQ60" s="61"/>
      <c r="AR60" s="61"/>
      <c r="AS60" s="61"/>
      <c r="AT60" s="61"/>
      <c r="AU60" s="61"/>
      <c r="AV60" s="61"/>
      <c r="AW60" s="61">
        <v>371250</v>
      </c>
      <c r="AX60" s="61">
        <v>371250</v>
      </c>
      <c r="AY60" s="4">
        <f t="shared" si="8"/>
        <v>0</v>
      </c>
      <c r="AZ60" s="61"/>
      <c r="BA60" s="61"/>
      <c r="BB60" s="61"/>
      <c r="BC60" s="61"/>
      <c r="BD60" s="4">
        <f t="shared" si="9"/>
        <v>0</v>
      </c>
      <c r="BE60" s="61"/>
      <c r="BF60" s="61"/>
      <c r="BG60" s="61"/>
      <c r="BH60" s="61"/>
      <c r="BI60" s="4">
        <f t="shared" si="10"/>
        <v>0</v>
      </c>
      <c r="BJ60" s="61"/>
      <c r="BK60" s="61"/>
      <c r="BL60" s="61"/>
      <c r="BM60" s="61"/>
      <c r="BN60" s="4">
        <f t="shared" si="11"/>
        <v>0</v>
      </c>
      <c r="BO60" s="61"/>
      <c r="BP60" s="61"/>
      <c r="BQ60" s="61"/>
      <c r="BR60" s="61"/>
      <c r="BS60" s="16"/>
    </row>
    <row r="61" spans="1:71" ht="56.45" customHeight="1">
      <c r="A61" s="115" t="s">
        <v>152</v>
      </c>
      <c r="B61" s="122" t="s">
        <v>153</v>
      </c>
      <c r="C61" s="39" t="s">
        <v>42</v>
      </c>
      <c r="D61" s="39" t="s">
        <v>154</v>
      </c>
      <c r="E61" s="39" t="s">
        <v>43</v>
      </c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40"/>
      <c r="AD61" s="39"/>
      <c r="AE61" s="39"/>
      <c r="AF61" s="40"/>
      <c r="AG61" s="92" t="s">
        <v>418</v>
      </c>
      <c r="AH61" s="96"/>
      <c r="AI61" s="97" t="s">
        <v>421</v>
      </c>
      <c r="AJ61" s="128" t="s">
        <v>66</v>
      </c>
      <c r="AK61" s="9" t="s">
        <v>86</v>
      </c>
      <c r="AL61" s="9" t="s">
        <v>155</v>
      </c>
      <c r="AM61" s="9" t="s">
        <v>61</v>
      </c>
      <c r="AN61" s="9" t="s">
        <v>62</v>
      </c>
      <c r="AO61" s="4">
        <f t="shared" si="5"/>
        <v>6603780.4800000004</v>
      </c>
      <c r="AP61" s="4">
        <f t="shared" si="6"/>
        <v>6603780.4800000004</v>
      </c>
      <c r="AQ61" s="61"/>
      <c r="AR61" s="61"/>
      <c r="AS61" s="61"/>
      <c r="AT61" s="61"/>
      <c r="AU61" s="61"/>
      <c r="AV61" s="61"/>
      <c r="AW61" s="61">
        <v>6603780.4800000004</v>
      </c>
      <c r="AX61" s="61">
        <v>6603780.4800000004</v>
      </c>
      <c r="AY61" s="4">
        <f t="shared" si="8"/>
        <v>252000</v>
      </c>
      <c r="AZ61" s="61"/>
      <c r="BA61" s="61"/>
      <c r="BB61" s="61"/>
      <c r="BC61" s="61">
        <v>252000</v>
      </c>
      <c r="BD61" s="4">
        <f t="shared" si="9"/>
        <v>0</v>
      </c>
      <c r="BE61" s="61"/>
      <c r="BF61" s="61"/>
      <c r="BG61" s="61"/>
      <c r="BH61" s="61"/>
      <c r="BI61" s="4">
        <f t="shared" si="10"/>
        <v>0</v>
      </c>
      <c r="BJ61" s="61"/>
      <c r="BK61" s="61"/>
      <c r="BL61" s="61"/>
      <c r="BM61" s="61"/>
      <c r="BN61" s="4">
        <f t="shared" si="11"/>
        <v>0</v>
      </c>
      <c r="BO61" s="61"/>
      <c r="BP61" s="61"/>
      <c r="BQ61" s="61"/>
      <c r="BR61" s="61"/>
      <c r="BS61" s="16"/>
    </row>
    <row r="62" spans="1:71">
      <c r="A62" s="115"/>
      <c r="B62" s="122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40"/>
      <c r="AD62" s="39"/>
      <c r="AE62" s="39"/>
      <c r="AF62" s="40"/>
      <c r="AG62" s="39"/>
      <c r="AH62" s="39"/>
      <c r="AI62" s="40"/>
      <c r="AJ62" s="128"/>
      <c r="AK62" s="9" t="s">
        <v>86</v>
      </c>
      <c r="AL62" s="9" t="s">
        <v>155</v>
      </c>
      <c r="AM62" s="9" t="s">
        <v>63</v>
      </c>
      <c r="AN62" s="9" t="s">
        <v>62</v>
      </c>
      <c r="AO62" s="4">
        <f t="shared" si="5"/>
        <v>0</v>
      </c>
      <c r="AP62" s="4">
        <f t="shared" si="6"/>
        <v>0</v>
      </c>
      <c r="AQ62" s="61"/>
      <c r="AR62" s="61"/>
      <c r="AS62" s="61"/>
      <c r="AT62" s="61"/>
      <c r="AU62" s="61"/>
      <c r="AV62" s="61"/>
      <c r="AW62" s="61"/>
      <c r="AX62" s="61"/>
      <c r="AY62" s="4">
        <f t="shared" si="8"/>
        <v>0</v>
      </c>
      <c r="AZ62" s="61"/>
      <c r="BA62" s="61"/>
      <c r="BB62" s="61"/>
      <c r="BC62" s="61"/>
      <c r="BD62" s="4">
        <f t="shared" si="9"/>
        <v>0</v>
      </c>
      <c r="BE62" s="61"/>
      <c r="BF62" s="61"/>
      <c r="BG62" s="61"/>
      <c r="BH62" s="61"/>
      <c r="BI62" s="4">
        <f t="shared" si="10"/>
        <v>0</v>
      </c>
      <c r="BJ62" s="61"/>
      <c r="BK62" s="61"/>
      <c r="BL62" s="61"/>
      <c r="BM62" s="61"/>
      <c r="BN62" s="4">
        <f t="shared" si="11"/>
        <v>0</v>
      </c>
      <c r="BO62" s="61"/>
      <c r="BP62" s="61"/>
      <c r="BQ62" s="61"/>
      <c r="BR62" s="61"/>
      <c r="BS62" s="16"/>
    </row>
    <row r="63" spans="1:71">
      <c r="A63" s="115"/>
      <c r="B63" s="122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40"/>
      <c r="AD63" s="39"/>
      <c r="AE63" s="39"/>
      <c r="AF63" s="40"/>
      <c r="AG63" s="39"/>
      <c r="AH63" s="39"/>
      <c r="AI63" s="40"/>
      <c r="AJ63" s="128"/>
      <c r="AK63" s="9" t="s">
        <v>86</v>
      </c>
      <c r="AL63" s="9" t="s">
        <v>155</v>
      </c>
      <c r="AM63" s="9" t="s">
        <v>64</v>
      </c>
      <c r="AN63" s="9" t="s">
        <v>62</v>
      </c>
      <c r="AO63" s="4">
        <f t="shared" si="5"/>
        <v>2115848.9700000002</v>
      </c>
      <c r="AP63" s="4">
        <f t="shared" si="6"/>
        <v>2115848.9700000002</v>
      </c>
      <c r="AQ63" s="61"/>
      <c r="AR63" s="61"/>
      <c r="AS63" s="61"/>
      <c r="AT63" s="61"/>
      <c r="AU63" s="61"/>
      <c r="AV63" s="61"/>
      <c r="AW63" s="61">
        <v>2115848.9700000002</v>
      </c>
      <c r="AX63" s="61">
        <v>2115848.9700000002</v>
      </c>
      <c r="AY63" s="4">
        <f t="shared" si="8"/>
        <v>65400</v>
      </c>
      <c r="AZ63" s="61"/>
      <c r="BA63" s="61"/>
      <c r="BB63" s="61"/>
      <c r="BC63" s="61">
        <v>65400</v>
      </c>
      <c r="BD63" s="4">
        <f t="shared" si="9"/>
        <v>0</v>
      </c>
      <c r="BE63" s="61"/>
      <c r="BF63" s="61"/>
      <c r="BG63" s="61"/>
      <c r="BH63" s="61"/>
      <c r="BI63" s="4">
        <f t="shared" si="10"/>
        <v>0</v>
      </c>
      <c r="BJ63" s="61"/>
      <c r="BK63" s="61"/>
      <c r="BL63" s="61"/>
      <c r="BM63" s="61"/>
      <c r="BN63" s="4">
        <f t="shared" si="11"/>
        <v>0</v>
      </c>
      <c r="BO63" s="61"/>
      <c r="BP63" s="61"/>
      <c r="BQ63" s="61"/>
      <c r="BR63" s="61"/>
      <c r="BS63" s="16"/>
    </row>
    <row r="64" spans="1:71">
      <c r="A64" s="115"/>
      <c r="B64" s="122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40"/>
      <c r="AD64" s="39"/>
      <c r="AE64" s="39"/>
      <c r="AF64" s="40"/>
      <c r="AG64" s="39"/>
      <c r="AH64" s="39"/>
      <c r="AI64" s="40"/>
      <c r="AJ64" s="128"/>
      <c r="AK64" s="9" t="s">
        <v>86</v>
      </c>
      <c r="AL64" s="9" t="s">
        <v>155</v>
      </c>
      <c r="AM64" s="9" t="s">
        <v>65</v>
      </c>
      <c r="AN64" s="9" t="s">
        <v>55</v>
      </c>
      <c r="AO64" s="4">
        <f t="shared" si="5"/>
        <v>31502.66</v>
      </c>
      <c r="AP64" s="4">
        <f t="shared" si="6"/>
        <v>31502.66</v>
      </c>
      <c r="AQ64" s="61"/>
      <c r="AR64" s="61"/>
      <c r="AS64" s="61"/>
      <c r="AT64" s="61"/>
      <c r="AU64" s="61"/>
      <c r="AV64" s="61"/>
      <c r="AW64" s="61">
        <v>31502.66</v>
      </c>
      <c r="AX64" s="61">
        <v>31502.66</v>
      </c>
      <c r="AY64" s="4">
        <f t="shared" si="8"/>
        <v>115000</v>
      </c>
      <c r="AZ64" s="61"/>
      <c r="BA64" s="61"/>
      <c r="BB64" s="61"/>
      <c r="BC64" s="61">
        <v>115000</v>
      </c>
      <c r="BD64" s="4">
        <f t="shared" si="9"/>
        <v>145000</v>
      </c>
      <c r="BE64" s="61"/>
      <c r="BF64" s="61"/>
      <c r="BG64" s="61"/>
      <c r="BH64" s="61">
        <v>145000</v>
      </c>
      <c r="BI64" s="4">
        <f t="shared" si="10"/>
        <v>145000</v>
      </c>
      <c r="BJ64" s="61"/>
      <c r="BK64" s="61"/>
      <c r="BL64" s="61"/>
      <c r="BM64" s="61">
        <v>145000</v>
      </c>
      <c r="BN64" s="4">
        <f t="shared" si="11"/>
        <v>145000</v>
      </c>
      <c r="BO64" s="61"/>
      <c r="BP64" s="61"/>
      <c r="BQ64" s="61"/>
      <c r="BR64" s="61">
        <v>145000</v>
      </c>
      <c r="BS64" s="16"/>
    </row>
    <row r="65" spans="1:71">
      <c r="A65" s="115"/>
      <c r="B65" s="122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40"/>
      <c r="AD65" s="39"/>
      <c r="AE65" s="39"/>
      <c r="AF65" s="40"/>
      <c r="AG65" s="39"/>
      <c r="AH65" s="39"/>
      <c r="AI65" s="40"/>
      <c r="AJ65" s="128"/>
      <c r="AK65" s="9" t="s">
        <v>86</v>
      </c>
      <c r="AL65" s="9" t="s">
        <v>155</v>
      </c>
      <c r="AM65" s="9" t="s">
        <v>54</v>
      </c>
      <c r="AN65" s="86">
        <v>290</v>
      </c>
      <c r="AO65" s="4">
        <f t="shared" si="5"/>
        <v>376714.94</v>
      </c>
      <c r="AP65" s="4">
        <f t="shared" si="6"/>
        <v>376714.94</v>
      </c>
      <c r="AQ65" s="61"/>
      <c r="AR65" s="61"/>
      <c r="AS65" s="61"/>
      <c r="AT65" s="61"/>
      <c r="AU65" s="61"/>
      <c r="AV65" s="61"/>
      <c r="AW65" s="61">
        <v>376714.94</v>
      </c>
      <c r="AX65" s="61">
        <v>376714.94</v>
      </c>
      <c r="AY65" s="4">
        <f t="shared" si="8"/>
        <v>0</v>
      </c>
      <c r="AZ65" s="61"/>
      <c r="BA65" s="61"/>
      <c r="BB65" s="61"/>
      <c r="BC65" s="61"/>
      <c r="BD65" s="4">
        <f t="shared" si="9"/>
        <v>370000</v>
      </c>
      <c r="BE65" s="61"/>
      <c r="BF65" s="61"/>
      <c r="BG65" s="61"/>
      <c r="BH65" s="61">
        <v>370000</v>
      </c>
      <c r="BI65" s="4">
        <f t="shared" si="10"/>
        <v>380000</v>
      </c>
      <c r="BJ65" s="61"/>
      <c r="BK65" s="61"/>
      <c r="BL65" s="61"/>
      <c r="BM65" s="61">
        <v>380000</v>
      </c>
      <c r="BN65" s="4">
        <f t="shared" si="11"/>
        <v>390000</v>
      </c>
      <c r="BO65" s="61"/>
      <c r="BP65" s="61"/>
      <c r="BQ65" s="61"/>
      <c r="BR65" s="61">
        <v>390000</v>
      </c>
      <c r="BS65" s="16"/>
    </row>
    <row r="66" spans="1:71">
      <c r="A66" s="115"/>
      <c r="B66" s="122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40"/>
      <c r="AD66" s="39"/>
      <c r="AE66" s="39"/>
      <c r="AF66" s="40"/>
      <c r="AG66" s="39"/>
      <c r="AH66" s="39"/>
      <c r="AI66" s="40"/>
      <c r="AJ66" s="128"/>
      <c r="AK66" s="9" t="s">
        <v>86</v>
      </c>
      <c r="AL66" s="9" t="s">
        <v>155</v>
      </c>
      <c r="AM66" s="9" t="s">
        <v>54</v>
      </c>
      <c r="AN66" s="9" t="s">
        <v>55</v>
      </c>
      <c r="AO66" s="4">
        <f t="shared" si="5"/>
        <v>5583077.3099999996</v>
      </c>
      <c r="AP66" s="4">
        <f t="shared" si="6"/>
        <v>5583077.3099999996</v>
      </c>
      <c r="AQ66" s="61"/>
      <c r="AR66" s="61"/>
      <c r="AS66" s="61"/>
      <c r="AT66" s="61"/>
      <c r="AU66" s="61"/>
      <c r="AV66" s="61"/>
      <c r="AW66" s="61">
        <v>5583077.3099999996</v>
      </c>
      <c r="AX66" s="61">
        <v>5583077.3099999996</v>
      </c>
      <c r="AY66" s="4">
        <f t="shared" si="8"/>
        <v>4971590.6100000003</v>
      </c>
      <c r="AZ66" s="61"/>
      <c r="BA66" s="61"/>
      <c r="BB66" s="61"/>
      <c r="BC66" s="61">
        <f>4947280.61+24310</f>
        <v>4971590.6100000003</v>
      </c>
      <c r="BD66" s="4">
        <f t="shared" si="9"/>
        <v>3672000</v>
      </c>
      <c r="BE66" s="61"/>
      <c r="BF66" s="61"/>
      <c r="BG66" s="61"/>
      <c r="BH66" s="61">
        <v>3672000</v>
      </c>
      <c r="BI66" s="4">
        <f t="shared" si="10"/>
        <v>3674000</v>
      </c>
      <c r="BJ66" s="61"/>
      <c r="BK66" s="61"/>
      <c r="BL66" s="61"/>
      <c r="BM66" s="61">
        <v>3674000</v>
      </c>
      <c r="BN66" s="4">
        <f t="shared" si="11"/>
        <v>3706000</v>
      </c>
      <c r="BO66" s="61"/>
      <c r="BP66" s="61"/>
      <c r="BQ66" s="61"/>
      <c r="BR66" s="61">
        <v>3706000</v>
      </c>
      <c r="BS66" s="16"/>
    </row>
    <row r="67" spans="1:71">
      <c r="A67" s="115"/>
      <c r="B67" s="122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40"/>
      <c r="AD67" s="39"/>
      <c r="AE67" s="39"/>
      <c r="AF67" s="40"/>
      <c r="AG67" s="39"/>
      <c r="AH67" s="39"/>
      <c r="AI67" s="40"/>
      <c r="AJ67" s="128"/>
      <c r="AK67" s="9" t="s">
        <v>86</v>
      </c>
      <c r="AL67" s="86">
        <v>140178490</v>
      </c>
      <c r="AM67" s="9" t="s">
        <v>54</v>
      </c>
      <c r="AN67" s="9" t="s">
        <v>308</v>
      </c>
      <c r="AO67" s="4"/>
      <c r="AP67" s="4"/>
      <c r="AQ67" s="61"/>
      <c r="AR67" s="61"/>
      <c r="AS67" s="61"/>
      <c r="AT67" s="61"/>
      <c r="AU67" s="61"/>
      <c r="AV67" s="61"/>
      <c r="AW67" s="61"/>
      <c r="AX67" s="61"/>
      <c r="AY67" s="4">
        <f t="shared" si="8"/>
        <v>28400</v>
      </c>
      <c r="AZ67" s="61"/>
      <c r="BA67" s="61"/>
      <c r="BB67" s="61"/>
      <c r="BC67" s="61">
        <v>28400</v>
      </c>
      <c r="BD67" s="4">
        <f t="shared" si="9"/>
        <v>0</v>
      </c>
      <c r="BE67" s="61"/>
      <c r="BF67" s="61"/>
      <c r="BG67" s="61"/>
      <c r="BH67" s="61"/>
      <c r="BI67" s="4"/>
      <c r="BJ67" s="61"/>
      <c r="BK67" s="61"/>
      <c r="BL67" s="61"/>
      <c r="BM67" s="61"/>
      <c r="BN67" s="4"/>
      <c r="BO67" s="61"/>
      <c r="BP67" s="61"/>
      <c r="BQ67" s="61"/>
      <c r="BR67" s="61"/>
      <c r="BS67" s="16"/>
    </row>
    <row r="68" spans="1:71">
      <c r="A68" s="115"/>
      <c r="B68" s="122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40"/>
      <c r="AD68" s="39"/>
      <c r="AE68" s="39"/>
      <c r="AF68" s="40"/>
      <c r="AG68" s="39"/>
      <c r="AH68" s="39"/>
      <c r="AI68" s="40"/>
      <c r="AJ68" s="128"/>
      <c r="AK68" s="9" t="s">
        <v>86</v>
      </c>
      <c r="AL68" s="86">
        <v>140178490</v>
      </c>
      <c r="AM68" s="9" t="s">
        <v>54</v>
      </c>
      <c r="AN68" s="9" t="s">
        <v>76</v>
      </c>
      <c r="AO68" s="4"/>
      <c r="AP68" s="4"/>
      <c r="AQ68" s="61"/>
      <c r="AR68" s="61"/>
      <c r="AS68" s="61"/>
      <c r="AT68" s="61"/>
      <c r="AU68" s="61"/>
      <c r="AV68" s="61"/>
      <c r="AW68" s="61"/>
      <c r="AX68" s="61"/>
      <c r="AY68" s="4">
        <f t="shared" si="8"/>
        <v>1600</v>
      </c>
      <c r="AZ68" s="61"/>
      <c r="BA68" s="61"/>
      <c r="BB68" s="61"/>
      <c r="BC68" s="61">
        <v>1600</v>
      </c>
      <c r="BD68" s="4">
        <f t="shared" si="9"/>
        <v>0</v>
      </c>
      <c r="BE68" s="61"/>
      <c r="BF68" s="61"/>
      <c r="BG68" s="61"/>
      <c r="BH68" s="61"/>
      <c r="BI68" s="4"/>
      <c r="BJ68" s="61"/>
      <c r="BK68" s="61"/>
      <c r="BL68" s="61"/>
      <c r="BM68" s="61"/>
      <c r="BN68" s="4"/>
      <c r="BO68" s="61"/>
      <c r="BP68" s="61"/>
      <c r="BQ68" s="61"/>
      <c r="BR68" s="61"/>
      <c r="BS68" s="16"/>
    </row>
    <row r="69" spans="1:71">
      <c r="A69" s="115"/>
      <c r="B69" s="122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40"/>
      <c r="AD69" s="39"/>
      <c r="AE69" s="39"/>
      <c r="AF69" s="40"/>
      <c r="AG69" s="39"/>
      <c r="AH69" s="39"/>
      <c r="AI69" s="40"/>
      <c r="AJ69" s="128"/>
      <c r="AK69" s="9" t="s">
        <v>86</v>
      </c>
      <c r="AL69" s="9" t="s">
        <v>155</v>
      </c>
      <c r="AM69" s="9" t="s">
        <v>54</v>
      </c>
      <c r="AN69" s="9" t="s">
        <v>308</v>
      </c>
      <c r="AO69" s="4">
        <f t="shared" si="5"/>
        <v>588823</v>
      </c>
      <c r="AP69" s="4">
        <f t="shared" si="6"/>
        <v>588823</v>
      </c>
      <c r="AQ69" s="61"/>
      <c r="AR69" s="61"/>
      <c r="AS69" s="61"/>
      <c r="AT69" s="61"/>
      <c r="AU69" s="61">
        <v>50000</v>
      </c>
      <c r="AV69" s="61">
        <v>50000</v>
      </c>
      <c r="AW69" s="61">
        <v>538823</v>
      </c>
      <c r="AX69" s="61">
        <v>538823</v>
      </c>
      <c r="AY69" s="4">
        <f t="shared" si="8"/>
        <v>100000</v>
      </c>
      <c r="AZ69" s="61"/>
      <c r="BA69" s="61"/>
      <c r="BB69" s="61"/>
      <c r="BC69" s="61">
        <v>100000</v>
      </c>
      <c r="BD69" s="4">
        <f t="shared" si="9"/>
        <v>200000</v>
      </c>
      <c r="BE69" s="61"/>
      <c r="BF69" s="61"/>
      <c r="BG69" s="61"/>
      <c r="BH69" s="61">
        <v>200000</v>
      </c>
      <c r="BI69" s="4">
        <f t="shared" si="10"/>
        <v>100000</v>
      </c>
      <c r="BJ69" s="61"/>
      <c r="BK69" s="61"/>
      <c r="BL69" s="61"/>
      <c r="BM69" s="61">
        <v>100000</v>
      </c>
      <c r="BN69" s="4">
        <f t="shared" si="11"/>
        <v>100000</v>
      </c>
      <c r="BO69" s="61"/>
      <c r="BP69" s="61"/>
      <c r="BQ69" s="61"/>
      <c r="BR69" s="61">
        <v>100000</v>
      </c>
      <c r="BS69" s="16"/>
    </row>
    <row r="70" spans="1:71">
      <c r="A70" s="115"/>
      <c r="B70" s="122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40"/>
      <c r="AD70" s="39"/>
      <c r="AE70" s="39"/>
      <c r="AF70" s="40"/>
      <c r="AG70" s="39"/>
      <c r="AH70" s="39"/>
      <c r="AI70" s="40"/>
      <c r="AJ70" s="128"/>
      <c r="AK70" s="9" t="s">
        <v>86</v>
      </c>
      <c r="AL70" s="9" t="s">
        <v>155</v>
      </c>
      <c r="AM70" s="9" t="s">
        <v>54</v>
      </c>
      <c r="AN70" s="9" t="s">
        <v>76</v>
      </c>
      <c r="AO70" s="4">
        <f t="shared" si="5"/>
        <v>339209.88</v>
      </c>
      <c r="AP70" s="4">
        <f t="shared" si="6"/>
        <v>339209.88</v>
      </c>
      <c r="AQ70" s="61"/>
      <c r="AR70" s="61"/>
      <c r="AS70" s="61"/>
      <c r="AT70" s="61"/>
      <c r="AU70" s="61"/>
      <c r="AV70" s="61"/>
      <c r="AW70" s="61">
        <v>339209.88</v>
      </c>
      <c r="AX70" s="61">
        <v>339209.88</v>
      </c>
      <c r="AY70" s="4">
        <f t="shared" si="8"/>
        <v>470300</v>
      </c>
      <c r="AZ70" s="61"/>
      <c r="BA70" s="61"/>
      <c r="BB70" s="61"/>
      <c r="BC70" s="61">
        <v>470300</v>
      </c>
      <c r="BD70" s="4">
        <f t="shared" si="9"/>
        <v>100000</v>
      </c>
      <c r="BE70" s="61"/>
      <c r="BF70" s="61"/>
      <c r="BG70" s="61"/>
      <c r="BH70" s="61">
        <v>100000</v>
      </c>
      <c r="BI70" s="4">
        <f t="shared" si="10"/>
        <v>100000</v>
      </c>
      <c r="BJ70" s="61"/>
      <c r="BK70" s="61"/>
      <c r="BL70" s="61"/>
      <c r="BM70" s="61">
        <v>100000</v>
      </c>
      <c r="BN70" s="4">
        <f t="shared" si="11"/>
        <v>100000</v>
      </c>
      <c r="BO70" s="61"/>
      <c r="BP70" s="61"/>
      <c r="BQ70" s="61"/>
      <c r="BR70" s="61">
        <v>100000</v>
      </c>
      <c r="BS70" s="16"/>
    </row>
    <row r="71" spans="1:71">
      <c r="A71" s="115"/>
      <c r="B71" s="122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40"/>
      <c r="AD71" s="39"/>
      <c r="AE71" s="39"/>
      <c r="AF71" s="40"/>
      <c r="AG71" s="39"/>
      <c r="AH71" s="39"/>
      <c r="AI71" s="40"/>
      <c r="AJ71" s="128"/>
      <c r="AK71" s="9" t="s">
        <v>86</v>
      </c>
      <c r="AL71" s="9" t="s">
        <v>155</v>
      </c>
      <c r="AM71" s="89" t="s">
        <v>81</v>
      </c>
      <c r="AN71" s="89" t="s">
        <v>407</v>
      </c>
      <c r="AO71" s="4">
        <f>AQ71+AS71+AU71+AW71</f>
        <v>0</v>
      </c>
      <c r="AP71" s="4">
        <f>AR71+AT71+AV71+AX71</f>
        <v>0</v>
      </c>
      <c r="AQ71" s="61"/>
      <c r="AR71" s="61"/>
      <c r="AS71" s="61"/>
      <c r="AT71" s="61"/>
      <c r="AU71" s="61"/>
      <c r="AV71" s="61"/>
      <c r="AW71" s="61"/>
      <c r="AX71" s="61"/>
      <c r="AY71" s="4">
        <f>AZ71+BA71+BB71+BC71</f>
        <v>32687.79</v>
      </c>
      <c r="AZ71" s="61"/>
      <c r="BA71" s="61"/>
      <c r="BB71" s="61"/>
      <c r="BC71" s="61">
        <v>32687.79</v>
      </c>
      <c r="BD71" s="4">
        <f>BE71+BF71+BG71+BH71</f>
        <v>0</v>
      </c>
      <c r="BE71" s="61"/>
      <c r="BF71" s="61"/>
      <c r="BG71" s="61"/>
      <c r="BH71" s="61"/>
      <c r="BI71" s="4">
        <f>BJ71+BK71+BL71+BM71</f>
        <v>0</v>
      </c>
      <c r="BJ71" s="61"/>
      <c r="BK71" s="61"/>
      <c r="BL71" s="61"/>
      <c r="BM71" s="61"/>
      <c r="BN71" s="4">
        <f>BO71+BP71+BQ71+BR71</f>
        <v>0</v>
      </c>
      <c r="BO71" s="61"/>
      <c r="BP71" s="61"/>
      <c r="BQ71" s="61"/>
      <c r="BR71" s="61"/>
      <c r="BS71" s="16"/>
    </row>
    <row r="72" spans="1:71">
      <c r="A72" s="115"/>
      <c r="B72" s="122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40"/>
      <c r="AD72" s="39"/>
      <c r="AE72" s="39"/>
      <c r="AF72" s="40"/>
      <c r="AG72" s="39"/>
      <c r="AH72" s="39"/>
      <c r="AI72" s="40"/>
      <c r="AJ72" s="128"/>
      <c r="AK72" s="9" t="s">
        <v>86</v>
      </c>
      <c r="AL72" s="9" t="s">
        <v>155</v>
      </c>
      <c r="AM72" s="9" t="s">
        <v>69</v>
      </c>
      <c r="AN72" s="9" t="s">
        <v>49</v>
      </c>
      <c r="AO72" s="4">
        <f t="shared" si="5"/>
        <v>1831647</v>
      </c>
      <c r="AP72" s="4">
        <f t="shared" si="6"/>
        <v>1831647</v>
      </c>
      <c r="AQ72" s="61"/>
      <c r="AR72" s="61"/>
      <c r="AS72" s="61"/>
      <c r="AT72" s="61"/>
      <c r="AU72" s="61"/>
      <c r="AV72" s="61"/>
      <c r="AW72" s="61">
        <v>1831647</v>
      </c>
      <c r="AX72" s="61">
        <v>1831647</v>
      </c>
      <c r="AY72" s="4">
        <f t="shared" si="8"/>
        <v>1798000</v>
      </c>
      <c r="AZ72" s="61"/>
      <c r="BA72" s="61"/>
      <c r="BB72" s="61"/>
      <c r="BC72" s="61">
        <v>1798000</v>
      </c>
      <c r="BD72" s="4">
        <f t="shared" si="9"/>
        <v>1200000</v>
      </c>
      <c r="BE72" s="61"/>
      <c r="BF72" s="61"/>
      <c r="BG72" s="61"/>
      <c r="BH72" s="61">
        <v>1200000</v>
      </c>
      <c r="BI72" s="4">
        <f t="shared" si="10"/>
        <v>1830000</v>
      </c>
      <c r="BJ72" s="61"/>
      <c r="BK72" s="61"/>
      <c r="BL72" s="61"/>
      <c r="BM72" s="61">
        <v>1830000</v>
      </c>
      <c r="BN72" s="4">
        <f t="shared" si="11"/>
        <v>1830000</v>
      </c>
      <c r="BO72" s="61"/>
      <c r="BP72" s="61"/>
      <c r="BQ72" s="61"/>
      <c r="BR72" s="61">
        <v>1830000</v>
      </c>
      <c r="BS72" s="16"/>
    </row>
    <row r="73" spans="1:71">
      <c r="A73" s="115"/>
      <c r="B73" s="122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40"/>
      <c r="AD73" s="39"/>
      <c r="AE73" s="39"/>
      <c r="AF73" s="40"/>
      <c r="AG73" s="39"/>
      <c r="AH73" s="39"/>
      <c r="AI73" s="40"/>
      <c r="AJ73" s="128"/>
      <c r="AK73" s="9" t="s">
        <v>86</v>
      </c>
      <c r="AL73" s="9" t="s">
        <v>155</v>
      </c>
      <c r="AM73" s="86">
        <v>852</v>
      </c>
      <c r="AN73" s="9" t="s">
        <v>49</v>
      </c>
      <c r="AO73" s="4">
        <f>AQ73+AS73+AU73+AW73</f>
        <v>900</v>
      </c>
      <c r="AP73" s="4">
        <f>AR73+AT73+AV73+AX73</f>
        <v>900</v>
      </c>
      <c r="AQ73" s="61"/>
      <c r="AR73" s="61"/>
      <c r="AS73" s="61"/>
      <c r="AT73" s="61"/>
      <c r="AU73" s="61"/>
      <c r="AV73" s="61"/>
      <c r="AW73" s="61">
        <v>900</v>
      </c>
      <c r="AX73" s="61">
        <v>900</v>
      </c>
      <c r="AY73" s="4">
        <f>AZ73+BA73+BB73+BC73</f>
        <v>0</v>
      </c>
      <c r="AZ73" s="61"/>
      <c r="BA73" s="61"/>
      <c r="BB73" s="61"/>
      <c r="BC73" s="61"/>
      <c r="BD73" s="4">
        <f>BE73+BF73+BG73+BH73</f>
        <v>0</v>
      </c>
      <c r="BE73" s="61"/>
      <c r="BF73" s="61"/>
      <c r="BG73" s="61"/>
      <c r="BH73" s="61"/>
      <c r="BI73" s="4">
        <f>BJ73+BK73+BL73+BM73</f>
        <v>0</v>
      </c>
      <c r="BJ73" s="61"/>
      <c r="BK73" s="61"/>
      <c r="BL73" s="61"/>
      <c r="BM73" s="61"/>
      <c r="BN73" s="4">
        <f>BO73+BP73+BQ73+BR73</f>
        <v>0</v>
      </c>
      <c r="BO73" s="61"/>
      <c r="BP73" s="61"/>
      <c r="BQ73" s="61"/>
      <c r="BR73" s="61"/>
      <c r="BS73" s="16"/>
    </row>
    <row r="74" spans="1:71">
      <c r="A74" s="115"/>
      <c r="B74" s="122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40"/>
      <c r="AD74" s="39"/>
      <c r="AE74" s="39"/>
      <c r="AF74" s="40"/>
      <c r="AG74" s="39"/>
      <c r="AH74" s="39"/>
      <c r="AI74" s="40"/>
      <c r="AJ74" s="128"/>
      <c r="AK74" s="9" t="s">
        <v>86</v>
      </c>
      <c r="AL74" s="9" t="s">
        <v>155</v>
      </c>
      <c r="AM74" s="9" t="s">
        <v>70</v>
      </c>
      <c r="AN74" s="9" t="s">
        <v>49</v>
      </c>
      <c r="AO74" s="4">
        <f t="shared" si="5"/>
        <v>32206.65</v>
      </c>
      <c r="AP74" s="4">
        <f t="shared" si="6"/>
        <v>32206.65</v>
      </c>
      <c r="AQ74" s="61"/>
      <c r="AR74" s="61"/>
      <c r="AS74" s="61"/>
      <c r="AT74" s="61"/>
      <c r="AU74" s="61"/>
      <c r="AV74" s="61"/>
      <c r="AW74" s="61">
        <v>32206.65</v>
      </c>
      <c r="AX74" s="61">
        <v>32206.65</v>
      </c>
      <c r="AY74" s="4">
        <f t="shared" si="8"/>
        <v>7010</v>
      </c>
      <c r="AZ74" s="61"/>
      <c r="BA74" s="61"/>
      <c r="BB74" s="61"/>
      <c r="BC74" s="61">
        <v>7010</v>
      </c>
      <c r="BD74" s="4">
        <f t="shared" si="9"/>
        <v>0</v>
      </c>
      <c r="BE74" s="61"/>
      <c r="BF74" s="61"/>
      <c r="BG74" s="61"/>
      <c r="BH74" s="61"/>
      <c r="BI74" s="4">
        <f t="shared" si="10"/>
        <v>0</v>
      </c>
      <c r="BJ74" s="61"/>
      <c r="BK74" s="61"/>
      <c r="BL74" s="61"/>
      <c r="BM74" s="61"/>
      <c r="BN74" s="4">
        <f t="shared" si="11"/>
        <v>0</v>
      </c>
      <c r="BO74" s="61"/>
      <c r="BP74" s="61"/>
      <c r="BQ74" s="61"/>
      <c r="BR74" s="61"/>
      <c r="BS74" s="16"/>
    </row>
    <row r="75" spans="1:71" ht="45" customHeight="1">
      <c r="A75" s="118" t="s">
        <v>156</v>
      </c>
      <c r="B75" s="113" t="s">
        <v>157</v>
      </c>
      <c r="C75" s="39" t="s">
        <v>42</v>
      </c>
      <c r="D75" s="39" t="s">
        <v>158</v>
      </c>
      <c r="E75" s="39" t="s">
        <v>43</v>
      </c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40"/>
      <c r="AD75" s="39"/>
      <c r="AE75" s="39"/>
      <c r="AF75" s="40"/>
      <c r="AG75" s="92" t="s">
        <v>418</v>
      </c>
      <c r="AH75" s="96"/>
      <c r="AI75" s="97" t="s">
        <v>421</v>
      </c>
      <c r="AJ75" s="125" t="s">
        <v>72</v>
      </c>
      <c r="AK75" s="9" t="s">
        <v>87</v>
      </c>
      <c r="AL75" s="9" t="s">
        <v>159</v>
      </c>
      <c r="AM75" s="9" t="s">
        <v>54</v>
      </c>
      <c r="AN75" s="9" t="s">
        <v>308</v>
      </c>
      <c r="AO75" s="4">
        <f t="shared" si="5"/>
        <v>0</v>
      </c>
      <c r="AP75" s="4">
        <f t="shared" si="6"/>
        <v>0</v>
      </c>
      <c r="AQ75" s="61"/>
      <c r="AR75" s="61"/>
      <c r="AS75" s="61"/>
      <c r="AT75" s="61"/>
      <c r="AU75" s="61"/>
      <c r="AV75" s="61"/>
      <c r="AW75" s="61"/>
      <c r="AX75" s="61"/>
      <c r="AY75" s="4">
        <f t="shared" si="8"/>
        <v>0</v>
      </c>
      <c r="AZ75" s="61"/>
      <c r="BA75" s="61"/>
      <c r="BB75" s="61"/>
      <c r="BC75" s="61"/>
      <c r="BD75" s="4">
        <f t="shared" si="9"/>
        <v>0</v>
      </c>
      <c r="BE75" s="61"/>
      <c r="BF75" s="61"/>
      <c r="BG75" s="61"/>
      <c r="BH75" s="61"/>
      <c r="BI75" s="4">
        <f t="shared" si="10"/>
        <v>0</v>
      </c>
      <c r="BJ75" s="61"/>
      <c r="BK75" s="61"/>
      <c r="BL75" s="61"/>
      <c r="BM75" s="61"/>
      <c r="BN75" s="4">
        <f t="shared" si="11"/>
        <v>0</v>
      </c>
      <c r="BO75" s="61"/>
      <c r="BP75" s="61"/>
      <c r="BQ75" s="61"/>
      <c r="BR75" s="61"/>
      <c r="BS75" s="16"/>
    </row>
    <row r="76" spans="1:71">
      <c r="A76" s="120"/>
      <c r="B76" s="114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40"/>
      <c r="AD76" s="39"/>
      <c r="AE76" s="39"/>
      <c r="AF76" s="40"/>
      <c r="AG76" s="41"/>
      <c r="AH76" s="41"/>
      <c r="AI76" s="42"/>
      <c r="AJ76" s="127"/>
      <c r="AK76" s="9" t="s">
        <v>87</v>
      </c>
      <c r="AL76" s="9" t="s">
        <v>159</v>
      </c>
      <c r="AM76" s="9" t="s">
        <v>54</v>
      </c>
      <c r="AN76" s="9" t="s">
        <v>76</v>
      </c>
      <c r="AO76" s="4">
        <f t="shared" si="5"/>
        <v>4116</v>
      </c>
      <c r="AP76" s="4">
        <f t="shared" si="6"/>
        <v>4116</v>
      </c>
      <c r="AQ76" s="61"/>
      <c r="AR76" s="61"/>
      <c r="AS76" s="61"/>
      <c r="AT76" s="61"/>
      <c r="AU76" s="61"/>
      <c r="AV76" s="61"/>
      <c r="AW76" s="61">
        <v>4116</v>
      </c>
      <c r="AX76" s="61">
        <v>4116</v>
      </c>
      <c r="AY76" s="4">
        <f t="shared" si="8"/>
        <v>55000</v>
      </c>
      <c r="AZ76" s="61"/>
      <c r="BA76" s="61"/>
      <c r="BB76" s="61"/>
      <c r="BC76" s="61">
        <v>55000</v>
      </c>
      <c r="BD76" s="4">
        <f t="shared" si="9"/>
        <v>50000</v>
      </c>
      <c r="BE76" s="61"/>
      <c r="BF76" s="61"/>
      <c r="BG76" s="61"/>
      <c r="BH76" s="61">
        <v>50000</v>
      </c>
      <c r="BI76" s="4">
        <f t="shared" si="10"/>
        <v>50000</v>
      </c>
      <c r="BJ76" s="61"/>
      <c r="BK76" s="61"/>
      <c r="BL76" s="61"/>
      <c r="BM76" s="61">
        <v>50000</v>
      </c>
      <c r="BN76" s="4">
        <f t="shared" si="11"/>
        <v>50000</v>
      </c>
      <c r="BO76" s="61"/>
      <c r="BP76" s="61"/>
      <c r="BQ76" s="61"/>
      <c r="BR76" s="61">
        <v>50000</v>
      </c>
      <c r="BS76" s="16"/>
    </row>
    <row r="77" spans="1:71" ht="60.75" customHeight="1">
      <c r="A77" s="118" t="s">
        <v>160</v>
      </c>
      <c r="B77" s="113" t="s">
        <v>161</v>
      </c>
      <c r="C77" s="39" t="s">
        <v>42</v>
      </c>
      <c r="D77" s="39" t="s">
        <v>162</v>
      </c>
      <c r="E77" s="39" t="s">
        <v>43</v>
      </c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40"/>
      <c r="AD77" s="39"/>
      <c r="AE77" s="39"/>
      <c r="AF77" s="40"/>
      <c r="AG77" s="92" t="s">
        <v>418</v>
      </c>
      <c r="AH77" s="96"/>
      <c r="AI77" s="97" t="s">
        <v>421</v>
      </c>
      <c r="AJ77" s="125" t="s">
        <v>78</v>
      </c>
      <c r="AK77" s="9" t="s">
        <v>113</v>
      </c>
      <c r="AL77" s="9" t="s">
        <v>163</v>
      </c>
      <c r="AM77" s="9" t="s">
        <v>54</v>
      </c>
      <c r="AN77" s="9" t="s">
        <v>55</v>
      </c>
      <c r="AO77" s="4">
        <f t="shared" si="5"/>
        <v>0</v>
      </c>
      <c r="AP77" s="4">
        <f t="shared" si="6"/>
        <v>0</v>
      </c>
      <c r="AQ77" s="61"/>
      <c r="AR77" s="61"/>
      <c r="AS77" s="61"/>
      <c r="AT77" s="61"/>
      <c r="AU77" s="61"/>
      <c r="AV77" s="61"/>
      <c r="AW77" s="61"/>
      <c r="AX77" s="61"/>
      <c r="AY77" s="4">
        <f t="shared" si="8"/>
        <v>18800</v>
      </c>
      <c r="AZ77" s="61"/>
      <c r="BA77" s="61"/>
      <c r="BB77" s="61"/>
      <c r="BC77" s="61">
        <v>18800</v>
      </c>
      <c r="BD77" s="4">
        <f t="shared" si="9"/>
        <v>573000</v>
      </c>
      <c r="BE77" s="61"/>
      <c r="BF77" s="61"/>
      <c r="BG77" s="61"/>
      <c r="BH77" s="61">
        <v>573000</v>
      </c>
      <c r="BI77" s="4">
        <f t="shared" si="10"/>
        <v>500000</v>
      </c>
      <c r="BJ77" s="61"/>
      <c r="BK77" s="61"/>
      <c r="BL77" s="61"/>
      <c r="BM77" s="61">
        <v>500000</v>
      </c>
      <c r="BN77" s="4">
        <f t="shared" si="11"/>
        <v>500000</v>
      </c>
      <c r="BO77" s="61"/>
      <c r="BP77" s="61"/>
      <c r="BQ77" s="61"/>
      <c r="BR77" s="61">
        <v>500000</v>
      </c>
      <c r="BS77" s="16"/>
    </row>
    <row r="78" spans="1:71">
      <c r="A78" s="119"/>
      <c r="B78" s="124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40"/>
      <c r="AD78" s="39"/>
      <c r="AE78" s="39"/>
      <c r="AF78" s="40"/>
      <c r="AG78" s="39"/>
      <c r="AH78" s="39"/>
      <c r="AI78" s="40"/>
      <c r="AJ78" s="126"/>
      <c r="AK78" s="9" t="s">
        <v>113</v>
      </c>
      <c r="AL78" s="9" t="s">
        <v>163</v>
      </c>
      <c r="AM78" s="9" t="s">
        <v>54</v>
      </c>
      <c r="AN78" s="9" t="s">
        <v>308</v>
      </c>
      <c r="AO78" s="4">
        <f t="shared" si="5"/>
        <v>0</v>
      </c>
      <c r="AP78" s="4">
        <f t="shared" si="6"/>
        <v>0</v>
      </c>
      <c r="AQ78" s="61"/>
      <c r="AR78" s="61"/>
      <c r="AS78" s="61"/>
      <c r="AT78" s="61"/>
      <c r="AU78" s="61"/>
      <c r="AV78" s="61"/>
      <c r="AW78" s="61"/>
      <c r="AX78" s="61"/>
      <c r="AY78" s="4">
        <f t="shared" si="8"/>
        <v>0</v>
      </c>
      <c r="AZ78" s="61"/>
      <c r="BA78" s="61"/>
      <c r="BB78" s="61"/>
      <c r="BC78" s="61"/>
      <c r="BD78" s="4">
        <f t="shared" si="9"/>
        <v>0</v>
      </c>
      <c r="BE78" s="61"/>
      <c r="BF78" s="61"/>
      <c r="BG78" s="61"/>
      <c r="BH78" s="61"/>
      <c r="BI78" s="4">
        <f t="shared" si="10"/>
        <v>500000</v>
      </c>
      <c r="BJ78" s="61"/>
      <c r="BK78" s="61"/>
      <c r="BL78" s="61"/>
      <c r="BM78" s="61">
        <v>500000</v>
      </c>
      <c r="BN78" s="4">
        <f t="shared" si="11"/>
        <v>500000</v>
      </c>
      <c r="BO78" s="61"/>
      <c r="BP78" s="61"/>
      <c r="BQ78" s="61"/>
      <c r="BR78" s="61">
        <v>500000</v>
      </c>
      <c r="BS78" s="16"/>
    </row>
    <row r="79" spans="1:71">
      <c r="A79" s="119"/>
      <c r="B79" s="124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40"/>
      <c r="AD79" s="39"/>
      <c r="AE79" s="39"/>
      <c r="AF79" s="40"/>
      <c r="AG79" s="39"/>
      <c r="AH79" s="39"/>
      <c r="AI79" s="40"/>
      <c r="AJ79" s="126"/>
      <c r="AK79" s="9" t="s">
        <v>113</v>
      </c>
      <c r="AL79" s="9" t="s">
        <v>163</v>
      </c>
      <c r="AM79" s="9" t="s">
        <v>54</v>
      </c>
      <c r="AN79" s="9" t="s">
        <v>76</v>
      </c>
      <c r="AO79" s="4">
        <f t="shared" si="5"/>
        <v>38961.08</v>
      </c>
      <c r="AP79" s="4">
        <f t="shared" si="6"/>
        <v>38961.08</v>
      </c>
      <c r="AQ79" s="61"/>
      <c r="AR79" s="61"/>
      <c r="AS79" s="61"/>
      <c r="AT79" s="61"/>
      <c r="AU79" s="61"/>
      <c r="AV79" s="61"/>
      <c r="AW79" s="61">
        <v>38961.08</v>
      </c>
      <c r="AX79" s="61">
        <v>38961.08</v>
      </c>
      <c r="AY79" s="4">
        <f t="shared" si="8"/>
        <v>0</v>
      </c>
      <c r="AZ79" s="61"/>
      <c r="BA79" s="61"/>
      <c r="BB79" s="61"/>
      <c r="BC79" s="61"/>
      <c r="BD79" s="4">
        <f t="shared" si="9"/>
        <v>100000</v>
      </c>
      <c r="BE79" s="61"/>
      <c r="BF79" s="61"/>
      <c r="BG79" s="61"/>
      <c r="BH79" s="61">
        <v>100000</v>
      </c>
      <c r="BI79" s="4">
        <f t="shared" si="10"/>
        <v>100000</v>
      </c>
      <c r="BJ79" s="61"/>
      <c r="BK79" s="61"/>
      <c r="BL79" s="61"/>
      <c r="BM79" s="61">
        <v>100000</v>
      </c>
      <c r="BN79" s="4">
        <f t="shared" si="11"/>
        <v>100000</v>
      </c>
      <c r="BO79" s="61"/>
      <c r="BP79" s="61"/>
      <c r="BQ79" s="61"/>
      <c r="BR79" s="61">
        <v>100000</v>
      </c>
      <c r="BS79" s="16"/>
    </row>
    <row r="80" spans="1:71">
      <c r="A80" s="119"/>
      <c r="B80" s="124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40"/>
      <c r="AD80" s="39"/>
      <c r="AE80" s="39"/>
      <c r="AF80" s="40"/>
      <c r="AG80" s="39"/>
      <c r="AH80" s="39"/>
      <c r="AI80" s="40"/>
      <c r="AJ80" s="126"/>
      <c r="AK80" s="9" t="s">
        <v>113</v>
      </c>
      <c r="AL80" s="9" t="s">
        <v>164</v>
      </c>
      <c r="AM80" s="9" t="s">
        <v>54</v>
      </c>
      <c r="AN80" s="9" t="s">
        <v>55</v>
      </c>
      <c r="AO80" s="4">
        <f t="shared" si="5"/>
        <v>0</v>
      </c>
      <c r="AP80" s="4">
        <f t="shared" si="6"/>
        <v>0</v>
      </c>
      <c r="AQ80" s="61"/>
      <c r="AR80" s="61"/>
      <c r="AS80" s="61"/>
      <c r="AT80" s="61"/>
      <c r="AU80" s="61"/>
      <c r="AV80" s="61"/>
      <c r="AW80" s="61"/>
      <c r="AX80" s="61"/>
      <c r="AY80" s="4">
        <f t="shared" si="8"/>
        <v>0</v>
      </c>
      <c r="AZ80" s="61"/>
      <c r="BA80" s="61"/>
      <c r="BB80" s="61"/>
      <c r="BC80" s="61"/>
      <c r="BD80" s="4">
        <f t="shared" si="9"/>
        <v>0</v>
      </c>
      <c r="BE80" s="61"/>
      <c r="BF80" s="61"/>
      <c r="BG80" s="61"/>
      <c r="BH80" s="61"/>
      <c r="BI80" s="4">
        <f t="shared" si="10"/>
        <v>0</v>
      </c>
      <c r="BJ80" s="61"/>
      <c r="BK80" s="61"/>
      <c r="BL80" s="61"/>
      <c r="BM80" s="61"/>
      <c r="BN80" s="4">
        <f t="shared" si="11"/>
        <v>0</v>
      </c>
      <c r="BO80" s="61"/>
      <c r="BP80" s="61"/>
      <c r="BQ80" s="61"/>
      <c r="BR80" s="61"/>
      <c r="BS80" s="16"/>
    </row>
    <row r="81" spans="1:71">
      <c r="A81" s="119"/>
      <c r="B81" s="124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40"/>
      <c r="AD81" s="39"/>
      <c r="AE81" s="39"/>
      <c r="AF81" s="40"/>
      <c r="AG81" s="39"/>
      <c r="AH81" s="39"/>
      <c r="AI81" s="40"/>
      <c r="AJ81" s="126"/>
      <c r="AK81" s="9" t="s">
        <v>113</v>
      </c>
      <c r="AL81" s="9" t="s">
        <v>164</v>
      </c>
      <c r="AM81" s="9" t="s">
        <v>54</v>
      </c>
      <c r="AN81" s="9" t="s">
        <v>308</v>
      </c>
      <c r="AO81" s="4">
        <f t="shared" si="5"/>
        <v>0</v>
      </c>
      <c r="AP81" s="4">
        <f t="shared" si="6"/>
        <v>0</v>
      </c>
      <c r="AQ81" s="61"/>
      <c r="AR81" s="61"/>
      <c r="AS81" s="61"/>
      <c r="AT81" s="61"/>
      <c r="AU81" s="61"/>
      <c r="AV81" s="61"/>
      <c r="AW81" s="61"/>
      <c r="AX81" s="61"/>
      <c r="AY81" s="4">
        <f t="shared" si="8"/>
        <v>0</v>
      </c>
      <c r="AZ81" s="61"/>
      <c r="BA81" s="61"/>
      <c r="BB81" s="61"/>
      <c r="BC81" s="61"/>
      <c r="BD81" s="4">
        <f t="shared" si="9"/>
        <v>0</v>
      </c>
      <c r="BE81" s="61"/>
      <c r="BF81" s="61"/>
      <c r="BG81" s="61"/>
      <c r="BH81" s="61"/>
      <c r="BI81" s="4">
        <f t="shared" si="10"/>
        <v>0</v>
      </c>
      <c r="BJ81" s="61"/>
      <c r="BK81" s="61"/>
      <c r="BL81" s="61"/>
      <c r="BM81" s="61"/>
      <c r="BN81" s="4">
        <f t="shared" si="11"/>
        <v>0</v>
      </c>
      <c r="BO81" s="61"/>
      <c r="BP81" s="61"/>
      <c r="BQ81" s="61"/>
      <c r="BR81" s="61"/>
      <c r="BS81" s="16"/>
    </row>
    <row r="82" spans="1:71">
      <c r="A82" s="120"/>
      <c r="B82" s="114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40"/>
      <c r="AD82" s="39"/>
      <c r="AE82" s="39"/>
      <c r="AF82" s="40"/>
      <c r="AG82" s="39"/>
      <c r="AH82" s="39"/>
      <c r="AI82" s="40"/>
      <c r="AJ82" s="127"/>
      <c r="AK82" s="9" t="s">
        <v>113</v>
      </c>
      <c r="AL82" s="9" t="s">
        <v>164</v>
      </c>
      <c r="AM82" s="9" t="s">
        <v>54</v>
      </c>
      <c r="AN82" s="9" t="s">
        <v>76</v>
      </c>
      <c r="AO82" s="4">
        <f t="shared" si="5"/>
        <v>0</v>
      </c>
      <c r="AP82" s="4">
        <f t="shared" si="6"/>
        <v>0</v>
      </c>
      <c r="AQ82" s="61"/>
      <c r="AR82" s="61"/>
      <c r="AS82" s="61"/>
      <c r="AT82" s="61"/>
      <c r="AU82" s="61"/>
      <c r="AV82" s="61"/>
      <c r="AW82" s="61"/>
      <c r="AX82" s="61"/>
      <c r="AY82" s="4">
        <f t="shared" si="8"/>
        <v>0</v>
      </c>
      <c r="AZ82" s="61"/>
      <c r="BA82" s="61"/>
      <c r="BB82" s="61"/>
      <c r="BC82" s="61"/>
      <c r="BD82" s="4">
        <f t="shared" si="9"/>
        <v>0</v>
      </c>
      <c r="BE82" s="61"/>
      <c r="BF82" s="61"/>
      <c r="BG82" s="61"/>
      <c r="BH82" s="61"/>
      <c r="BI82" s="4">
        <f t="shared" si="10"/>
        <v>0</v>
      </c>
      <c r="BJ82" s="61"/>
      <c r="BK82" s="61"/>
      <c r="BL82" s="61"/>
      <c r="BM82" s="61"/>
      <c r="BN82" s="4">
        <f t="shared" si="11"/>
        <v>0</v>
      </c>
      <c r="BO82" s="61"/>
      <c r="BP82" s="61"/>
      <c r="BQ82" s="61"/>
      <c r="BR82" s="61"/>
      <c r="BS82" s="16"/>
    </row>
    <row r="83" spans="1:71" ht="78.75">
      <c r="A83" s="116" t="s">
        <v>165</v>
      </c>
      <c r="B83" s="113" t="s">
        <v>166</v>
      </c>
      <c r="C83" s="39" t="s">
        <v>167</v>
      </c>
      <c r="D83" s="39" t="s">
        <v>168</v>
      </c>
      <c r="E83" s="39" t="s">
        <v>43</v>
      </c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40"/>
      <c r="AD83" s="39"/>
      <c r="AE83" s="39"/>
      <c r="AF83" s="40"/>
      <c r="AG83" s="92" t="s">
        <v>418</v>
      </c>
      <c r="AH83" s="96"/>
      <c r="AI83" s="97" t="s">
        <v>421</v>
      </c>
      <c r="AJ83" s="125" t="s">
        <v>75</v>
      </c>
      <c r="AK83" s="9" t="s">
        <v>113</v>
      </c>
      <c r="AL83" s="9" t="s">
        <v>169</v>
      </c>
      <c r="AM83" s="9" t="s">
        <v>54</v>
      </c>
      <c r="AN83" s="9" t="s">
        <v>55</v>
      </c>
      <c r="AO83" s="4">
        <f>AQ83+AS83+AU83+AW83</f>
        <v>4257419.42</v>
      </c>
      <c r="AP83" s="4">
        <f>AR83+AT83+AV83+AX83</f>
        <v>4257419.42</v>
      </c>
      <c r="AQ83" s="61"/>
      <c r="AR83" s="61"/>
      <c r="AS83" s="61"/>
      <c r="AT83" s="61"/>
      <c r="AU83" s="61"/>
      <c r="AV83" s="61"/>
      <c r="AW83" s="61">
        <v>4257419.42</v>
      </c>
      <c r="AX83" s="61">
        <v>4257419.42</v>
      </c>
      <c r="AY83" s="4">
        <f>AZ83+BA83+BB83+BC83</f>
        <v>3300000</v>
      </c>
      <c r="AZ83" s="61"/>
      <c r="BA83" s="61"/>
      <c r="BB83" s="61"/>
      <c r="BC83" s="61">
        <v>3300000</v>
      </c>
      <c r="BD83" s="4">
        <f>BE83+BF83+BG83+BH83</f>
        <v>1500000</v>
      </c>
      <c r="BE83" s="61"/>
      <c r="BF83" s="61"/>
      <c r="BG83" s="61"/>
      <c r="BH83" s="61">
        <v>1500000</v>
      </c>
      <c r="BI83" s="4">
        <f>BJ83+BK83+BL83+BM83</f>
        <v>3000000</v>
      </c>
      <c r="BJ83" s="61"/>
      <c r="BK83" s="61"/>
      <c r="BL83" s="61"/>
      <c r="BM83" s="61">
        <v>3000000</v>
      </c>
      <c r="BN83" s="4">
        <f>BO83+BP83+BQ83+BR83</f>
        <v>3000000</v>
      </c>
      <c r="BO83" s="61"/>
      <c r="BP83" s="61"/>
      <c r="BQ83" s="61"/>
      <c r="BR83" s="61">
        <v>3000000</v>
      </c>
      <c r="BS83" s="16"/>
    </row>
    <row r="84" spans="1:71" ht="45">
      <c r="A84" s="121"/>
      <c r="B84" s="124"/>
      <c r="C84" s="39" t="s">
        <v>167</v>
      </c>
      <c r="D84" s="39" t="s">
        <v>168</v>
      </c>
      <c r="E84" s="39" t="s">
        <v>43</v>
      </c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40"/>
      <c r="AD84" s="39"/>
      <c r="AE84" s="39"/>
      <c r="AF84" s="40"/>
      <c r="AG84" s="41"/>
      <c r="AH84" s="41"/>
      <c r="AI84" s="42"/>
      <c r="AJ84" s="126"/>
      <c r="AK84" s="9" t="s">
        <v>113</v>
      </c>
      <c r="AL84" s="9" t="s">
        <v>169</v>
      </c>
      <c r="AM84" s="9" t="s">
        <v>54</v>
      </c>
      <c r="AN84" s="86">
        <v>310</v>
      </c>
      <c r="AO84" s="4">
        <f t="shared" si="5"/>
        <v>96000</v>
      </c>
      <c r="AP84" s="4">
        <f t="shared" si="6"/>
        <v>96000</v>
      </c>
      <c r="AQ84" s="61"/>
      <c r="AR84" s="61"/>
      <c r="AS84" s="61"/>
      <c r="AT84" s="61"/>
      <c r="AU84" s="61"/>
      <c r="AV84" s="61"/>
      <c r="AW84" s="61">
        <v>96000</v>
      </c>
      <c r="AX84" s="61">
        <v>96000</v>
      </c>
      <c r="AY84" s="4">
        <f t="shared" si="8"/>
        <v>242800.07</v>
      </c>
      <c r="AZ84" s="61"/>
      <c r="BA84" s="61"/>
      <c r="BB84" s="61"/>
      <c r="BC84" s="61">
        <v>242800.07</v>
      </c>
      <c r="BD84" s="4">
        <f t="shared" si="9"/>
        <v>0</v>
      </c>
      <c r="BE84" s="61"/>
      <c r="BF84" s="61"/>
      <c r="BG84" s="61"/>
      <c r="BH84" s="61"/>
      <c r="BI84" s="4">
        <f t="shared" si="10"/>
        <v>0</v>
      </c>
      <c r="BJ84" s="61"/>
      <c r="BK84" s="61"/>
      <c r="BL84" s="61"/>
      <c r="BM84" s="61"/>
      <c r="BN84" s="4">
        <f t="shared" si="11"/>
        <v>0</v>
      </c>
      <c r="BO84" s="61"/>
      <c r="BP84" s="61"/>
      <c r="BQ84" s="61"/>
      <c r="BR84" s="61"/>
      <c r="BS84" s="16"/>
    </row>
    <row r="85" spans="1:71" ht="45">
      <c r="A85" s="117"/>
      <c r="B85" s="114"/>
      <c r="C85" s="39" t="s">
        <v>167</v>
      </c>
      <c r="D85" s="39" t="s">
        <v>168</v>
      </c>
      <c r="E85" s="39" t="s">
        <v>43</v>
      </c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40"/>
      <c r="AD85" s="39"/>
      <c r="AE85" s="39"/>
      <c r="AF85" s="40"/>
      <c r="AG85" s="41"/>
      <c r="AH85" s="41"/>
      <c r="AI85" s="42"/>
      <c r="AJ85" s="127"/>
      <c r="AK85" s="9" t="s">
        <v>113</v>
      </c>
      <c r="AL85" s="9" t="s">
        <v>169</v>
      </c>
      <c r="AM85" s="9" t="s">
        <v>54</v>
      </c>
      <c r="AN85" s="88" t="s">
        <v>76</v>
      </c>
      <c r="AO85" s="4">
        <f>AQ85+AS85+AU85+AW85</f>
        <v>16861</v>
      </c>
      <c r="AP85" s="4">
        <f>AR85+AT85+AV85+AX85</f>
        <v>16861</v>
      </c>
      <c r="AQ85" s="61"/>
      <c r="AR85" s="61"/>
      <c r="AS85" s="61"/>
      <c r="AT85" s="61"/>
      <c r="AU85" s="61"/>
      <c r="AV85" s="61"/>
      <c r="AW85" s="61">
        <v>16861</v>
      </c>
      <c r="AX85" s="61">
        <v>16861</v>
      </c>
      <c r="AY85" s="4">
        <f>AZ85+BA85+BB85+BC85</f>
        <v>5000</v>
      </c>
      <c r="AZ85" s="61"/>
      <c r="BA85" s="61"/>
      <c r="BB85" s="61"/>
      <c r="BC85" s="61">
        <v>5000</v>
      </c>
      <c r="BD85" s="4">
        <f>BE85+BF85+BG85+BH85</f>
        <v>100000</v>
      </c>
      <c r="BE85" s="61"/>
      <c r="BF85" s="61"/>
      <c r="BG85" s="61"/>
      <c r="BH85" s="61">
        <v>100000</v>
      </c>
      <c r="BI85" s="4">
        <f>BJ85+BK85+BL85+BM85</f>
        <v>100000</v>
      </c>
      <c r="BJ85" s="61"/>
      <c r="BK85" s="61"/>
      <c r="BL85" s="61"/>
      <c r="BM85" s="61">
        <v>100000</v>
      </c>
      <c r="BN85" s="4">
        <f>BO85+BP85+BQ85+BR85</f>
        <v>100000</v>
      </c>
      <c r="BO85" s="61"/>
      <c r="BP85" s="61"/>
      <c r="BQ85" s="61"/>
      <c r="BR85" s="61">
        <v>100000</v>
      </c>
      <c r="BS85" s="16"/>
    </row>
    <row r="86" spans="1:71" ht="101.45" customHeight="1">
      <c r="A86" s="115" t="s">
        <v>170</v>
      </c>
      <c r="B86" s="122" t="s">
        <v>171</v>
      </c>
      <c r="C86" s="39" t="s">
        <v>42</v>
      </c>
      <c r="D86" s="39" t="s">
        <v>172</v>
      </c>
      <c r="E86" s="39" t="s">
        <v>43</v>
      </c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40"/>
      <c r="AD86" s="39" t="s">
        <v>108</v>
      </c>
      <c r="AE86" s="39" t="s">
        <v>44</v>
      </c>
      <c r="AF86" s="40" t="s">
        <v>109</v>
      </c>
      <c r="AG86" s="41" t="s">
        <v>111</v>
      </c>
      <c r="AH86" s="41" t="s">
        <v>44</v>
      </c>
      <c r="AI86" s="42" t="s">
        <v>112</v>
      </c>
      <c r="AJ86" s="128" t="s">
        <v>78</v>
      </c>
      <c r="AK86" s="9" t="s">
        <v>113</v>
      </c>
      <c r="AL86" s="9" t="s">
        <v>173</v>
      </c>
      <c r="AM86" s="9" t="s">
        <v>54</v>
      </c>
      <c r="AN86" s="9" t="s">
        <v>55</v>
      </c>
      <c r="AO86" s="4">
        <f t="shared" si="5"/>
        <v>911485</v>
      </c>
      <c r="AP86" s="4">
        <f t="shared" si="6"/>
        <v>911485</v>
      </c>
      <c r="AQ86" s="61"/>
      <c r="AR86" s="61"/>
      <c r="AS86" s="61">
        <v>911485</v>
      </c>
      <c r="AT86" s="61">
        <v>911485</v>
      </c>
      <c r="AU86" s="61"/>
      <c r="AV86" s="61"/>
      <c r="AW86" s="61"/>
      <c r="AX86" s="61"/>
      <c r="AY86" s="4">
        <f t="shared" si="8"/>
        <v>592839.47</v>
      </c>
      <c r="AZ86" s="61"/>
      <c r="BA86" s="61">
        <v>592839.47</v>
      </c>
      <c r="BB86" s="61"/>
      <c r="BC86" s="61"/>
      <c r="BD86" s="4">
        <f t="shared" si="9"/>
        <v>0</v>
      </c>
      <c r="BE86" s="61"/>
      <c r="BF86" s="61"/>
      <c r="BG86" s="61"/>
      <c r="BH86" s="61"/>
      <c r="BI86" s="4">
        <f t="shared" si="10"/>
        <v>0</v>
      </c>
      <c r="BJ86" s="61"/>
      <c r="BK86" s="61"/>
      <c r="BL86" s="61"/>
      <c r="BM86" s="61"/>
      <c r="BN86" s="4">
        <f t="shared" si="11"/>
        <v>0</v>
      </c>
      <c r="BO86" s="61"/>
      <c r="BP86" s="61"/>
      <c r="BQ86" s="61"/>
      <c r="BR86" s="61"/>
      <c r="BS86" s="16"/>
    </row>
    <row r="87" spans="1:71" ht="78.75">
      <c r="A87" s="115"/>
      <c r="B87" s="122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40"/>
      <c r="AD87" s="39" t="s">
        <v>174</v>
      </c>
      <c r="AE87" s="39" t="s">
        <v>44</v>
      </c>
      <c r="AF87" s="40" t="s">
        <v>175</v>
      </c>
      <c r="AG87" s="39" t="s">
        <v>176</v>
      </c>
      <c r="AH87" s="39" t="s">
        <v>44</v>
      </c>
      <c r="AI87" s="40" t="s">
        <v>177</v>
      </c>
      <c r="AJ87" s="128"/>
      <c r="AK87" s="9" t="s">
        <v>113</v>
      </c>
      <c r="AL87" s="9" t="s">
        <v>178</v>
      </c>
      <c r="AM87" s="9" t="s">
        <v>54</v>
      </c>
      <c r="AN87" s="9" t="s">
        <v>55</v>
      </c>
      <c r="AO87" s="4">
        <f t="shared" si="5"/>
        <v>4871779.43</v>
      </c>
      <c r="AP87" s="4">
        <f t="shared" si="6"/>
        <v>4871779.43</v>
      </c>
      <c r="AQ87" s="61"/>
      <c r="AR87" s="61"/>
      <c r="AS87" s="61"/>
      <c r="AT87" s="61"/>
      <c r="AU87" s="61"/>
      <c r="AV87" s="61"/>
      <c r="AW87" s="61">
        <v>4871779.43</v>
      </c>
      <c r="AX87" s="61">
        <v>4871779.43</v>
      </c>
      <c r="AY87" s="4">
        <f t="shared" si="8"/>
        <v>7708000</v>
      </c>
      <c r="AZ87" s="61"/>
      <c r="BA87" s="61"/>
      <c r="BB87" s="61"/>
      <c r="BC87" s="61">
        <v>7708000</v>
      </c>
      <c r="BD87" s="4">
        <f t="shared" si="9"/>
        <v>4544000</v>
      </c>
      <c r="BE87" s="61"/>
      <c r="BF87" s="61"/>
      <c r="BG87" s="61"/>
      <c r="BH87" s="61">
        <v>4544000</v>
      </c>
      <c r="BI87" s="4">
        <f t="shared" si="10"/>
        <v>4720000</v>
      </c>
      <c r="BJ87" s="61"/>
      <c r="BK87" s="61"/>
      <c r="BL87" s="61"/>
      <c r="BM87" s="61">
        <v>4720000</v>
      </c>
      <c r="BN87" s="4">
        <f t="shared" si="11"/>
        <v>5000000</v>
      </c>
      <c r="BO87" s="61"/>
      <c r="BP87" s="61"/>
      <c r="BQ87" s="61"/>
      <c r="BR87" s="61">
        <v>5000000</v>
      </c>
      <c r="BS87" s="16"/>
    </row>
    <row r="88" spans="1:71">
      <c r="A88" s="115"/>
      <c r="B88" s="122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40"/>
      <c r="AD88" s="39"/>
      <c r="AE88" s="39"/>
      <c r="AF88" s="40"/>
      <c r="AG88" s="39"/>
      <c r="AH88" s="39"/>
      <c r="AI88" s="40"/>
      <c r="AJ88" s="128"/>
      <c r="AK88" s="9" t="s">
        <v>113</v>
      </c>
      <c r="AL88" s="9" t="s">
        <v>178</v>
      </c>
      <c r="AM88" s="9" t="s">
        <v>54</v>
      </c>
      <c r="AN88" s="9" t="s">
        <v>308</v>
      </c>
      <c r="AO88" s="4">
        <f t="shared" si="5"/>
        <v>0</v>
      </c>
      <c r="AP88" s="4">
        <f t="shared" si="6"/>
        <v>0</v>
      </c>
      <c r="AQ88" s="61"/>
      <c r="AR88" s="61"/>
      <c r="AS88" s="61"/>
      <c r="AT88" s="61"/>
      <c r="AU88" s="61"/>
      <c r="AV88" s="61"/>
      <c r="AW88" s="61"/>
      <c r="AX88" s="61"/>
      <c r="AY88" s="4">
        <f t="shared" si="8"/>
        <v>0</v>
      </c>
      <c r="AZ88" s="61"/>
      <c r="BA88" s="61"/>
      <c r="BB88" s="61"/>
      <c r="BC88" s="61"/>
      <c r="BD88" s="4">
        <f t="shared" si="9"/>
        <v>0</v>
      </c>
      <c r="BE88" s="61"/>
      <c r="BF88" s="61"/>
      <c r="BG88" s="61"/>
      <c r="BH88" s="61"/>
      <c r="BI88" s="4">
        <f t="shared" si="10"/>
        <v>0</v>
      </c>
      <c r="BJ88" s="61"/>
      <c r="BK88" s="61"/>
      <c r="BL88" s="61"/>
      <c r="BM88" s="61"/>
      <c r="BN88" s="4">
        <f t="shared" si="11"/>
        <v>0</v>
      </c>
      <c r="BO88" s="61"/>
      <c r="BP88" s="61"/>
      <c r="BQ88" s="61"/>
      <c r="BR88" s="61"/>
      <c r="BS88" s="16"/>
    </row>
    <row r="89" spans="1:71">
      <c r="A89" s="115"/>
      <c r="B89" s="122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40"/>
      <c r="AD89" s="39"/>
      <c r="AE89" s="39"/>
      <c r="AF89" s="40"/>
      <c r="AG89" s="39"/>
      <c r="AH89" s="39"/>
      <c r="AI89" s="40"/>
      <c r="AJ89" s="128"/>
      <c r="AK89" s="9" t="s">
        <v>113</v>
      </c>
      <c r="AL89" s="9" t="s">
        <v>178</v>
      </c>
      <c r="AM89" s="9" t="s">
        <v>54</v>
      </c>
      <c r="AN89" s="9" t="s">
        <v>76</v>
      </c>
      <c r="AO89" s="4">
        <f t="shared" si="5"/>
        <v>487330.06</v>
      </c>
      <c r="AP89" s="4">
        <f t="shared" si="6"/>
        <v>487330.06</v>
      </c>
      <c r="AQ89" s="61"/>
      <c r="AR89" s="61"/>
      <c r="AS89" s="61"/>
      <c r="AT89" s="61"/>
      <c r="AU89" s="61"/>
      <c r="AV89" s="61"/>
      <c r="AW89" s="61">
        <v>487330.06</v>
      </c>
      <c r="AX89" s="61">
        <v>487330.06</v>
      </c>
      <c r="AY89" s="4">
        <f t="shared" si="8"/>
        <v>300000</v>
      </c>
      <c r="AZ89" s="61"/>
      <c r="BA89" s="61"/>
      <c r="BB89" s="61"/>
      <c r="BC89" s="61">
        <v>300000</v>
      </c>
      <c r="BD89" s="4">
        <f t="shared" si="9"/>
        <v>350000</v>
      </c>
      <c r="BE89" s="61"/>
      <c r="BF89" s="61"/>
      <c r="BG89" s="61"/>
      <c r="BH89" s="61">
        <v>350000</v>
      </c>
      <c r="BI89" s="4">
        <f t="shared" si="10"/>
        <v>300000</v>
      </c>
      <c r="BJ89" s="61"/>
      <c r="BK89" s="61"/>
      <c r="BL89" s="61"/>
      <c r="BM89" s="61">
        <v>300000</v>
      </c>
      <c r="BN89" s="4">
        <f t="shared" si="11"/>
        <v>700000</v>
      </c>
      <c r="BO89" s="61"/>
      <c r="BP89" s="61"/>
      <c r="BQ89" s="61"/>
      <c r="BR89" s="61">
        <v>700000</v>
      </c>
      <c r="BS89" s="16"/>
    </row>
    <row r="90" spans="1:71">
      <c r="A90" s="115"/>
      <c r="B90" s="122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40"/>
      <c r="AD90" s="39"/>
      <c r="AE90" s="39"/>
      <c r="AF90" s="40"/>
      <c r="AG90" s="39"/>
      <c r="AH90" s="39"/>
      <c r="AI90" s="40"/>
      <c r="AJ90" s="128"/>
      <c r="AK90" s="9" t="s">
        <v>113</v>
      </c>
      <c r="AL90" s="9" t="s">
        <v>178</v>
      </c>
      <c r="AM90" s="9" t="s">
        <v>70</v>
      </c>
      <c r="AN90" s="9" t="s">
        <v>49</v>
      </c>
      <c r="AO90" s="4">
        <f t="shared" si="5"/>
        <v>3534.34</v>
      </c>
      <c r="AP90" s="4">
        <f t="shared" si="6"/>
        <v>3534.34</v>
      </c>
      <c r="AQ90" s="61"/>
      <c r="AR90" s="61"/>
      <c r="AS90" s="61"/>
      <c r="AT90" s="61"/>
      <c r="AU90" s="61"/>
      <c r="AV90" s="61"/>
      <c r="AW90" s="61">
        <v>3534.34</v>
      </c>
      <c r="AX90" s="61">
        <v>3534.34</v>
      </c>
      <c r="AY90" s="4">
        <f t="shared" si="8"/>
        <v>0</v>
      </c>
      <c r="AZ90" s="61"/>
      <c r="BA90" s="61"/>
      <c r="BB90" s="61"/>
      <c r="BC90" s="61"/>
      <c r="BD90" s="4">
        <f t="shared" si="9"/>
        <v>0</v>
      </c>
      <c r="BE90" s="61"/>
      <c r="BF90" s="61"/>
      <c r="BG90" s="61"/>
      <c r="BH90" s="61"/>
      <c r="BI90" s="4">
        <f t="shared" si="10"/>
        <v>0</v>
      </c>
      <c r="BJ90" s="61"/>
      <c r="BK90" s="61"/>
      <c r="BL90" s="61"/>
      <c r="BM90" s="61"/>
      <c r="BN90" s="4">
        <f t="shared" si="11"/>
        <v>0</v>
      </c>
      <c r="BO90" s="61"/>
      <c r="BP90" s="61"/>
      <c r="BQ90" s="61"/>
      <c r="BR90" s="61"/>
      <c r="BS90" s="16"/>
    </row>
    <row r="91" spans="1:71">
      <c r="A91" s="115"/>
      <c r="B91" s="122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40"/>
      <c r="AD91" s="39"/>
      <c r="AE91" s="39"/>
      <c r="AF91" s="40"/>
      <c r="AG91" s="39"/>
      <c r="AH91" s="39"/>
      <c r="AI91" s="40"/>
      <c r="AJ91" s="128"/>
      <c r="AK91" s="9" t="s">
        <v>113</v>
      </c>
      <c r="AL91" s="9" t="s">
        <v>179</v>
      </c>
      <c r="AM91" s="9" t="s">
        <v>54</v>
      </c>
      <c r="AN91" s="9" t="s">
        <v>55</v>
      </c>
      <c r="AO91" s="4">
        <f t="shared" si="5"/>
        <v>1540645.3</v>
      </c>
      <c r="AP91" s="4">
        <f t="shared" si="6"/>
        <v>1540645.3</v>
      </c>
      <c r="AQ91" s="61"/>
      <c r="AR91" s="61"/>
      <c r="AS91" s="61"/>
      <c r="AT91" s="61"/>
      <c r="AU91" s="61"/>
      <c r="AV91" s="61"/>
      <c r="AW91" s="61">
        <v>1540645.3</v>
      </c>
      <c r="AX91" s="61">
        <v>1540645.3</v>
      </c>
      <c r="AY91" s="4">
        <f t="shared" si="8"/>
        <v>910000</v>
      </c>
      <c r="AZ91" s="61"/>
      <c r="BA91" s="61"/>
      <c r="BB91" s="61"/>
      <c r="BC91" s="61">
        <v>910000</v>
      </c>
      <c r="BD91" s="4">
        <f t="shared" si="9"/>
        <v>1350000</v>
      </c>
      <c r="BE91" s="61"/>
      <c r="BF91" s="61"/>
      <c r="BG91" s="61"/>
      <c r="BH91" s="61">
        <v>1350000</v>
      </c>
      <c r="BI91" s="4">
        <f t="shared" si="10"/>
        <v>1650000</v>
      </c>
      <c r="BJ91" s="61"/>
      <c r="BK91" s="61"/>
      <c r="BL91" s="61"/>
      <c r="BM91" s="61">
        <v>1650000</v>
      </c>
      <c r="BN91" s="4">
        <f t="shared" si="11"/>
        <v>1650000</v>
      </c>
      <c r="BO91" s="61"/>
      <c r="BP91" s="61"/>
      <c r="BQ91" s="61"/>
      <c r="BR91" s="61">
        <v>1650000</v>
      </c>
      <c r="BS91" s="16"/>
    </row>
    <row r="92" spans="1:71">
      <c r="A92" s="115"/>
      <c r="B92" s="122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40"/>
      <c r="AD92" s="39"/>
      <c r="AE92" s="39"/>
      <c r="AF92" s="40"/>
      <c r="AG92" s="39"/>
      <c r="AH92" s="39"/>
      <c r="AI92" s="40"/>
      <c r="AJ92" s="128"/>
      <c r="AK92" s="9" t="s">
        <v>113</v>
      </c>
      <c r="AL92" s="9" t="s">
        <v>179</v>
      </c>
      <c r="AM92" s="9" t="s">
        <v>54</v>
      </c>
      <c r="AN92" s="9" t="s">
        <v>308</v>
      </c>
      <c r="AO92" s="4">
        <f t="shared" si="5"/>
        <v>48280</v>
      </c>
      <c r="AP92" s="4">
        <f t="shared" si="6"/>
        <v>48280</v>
      </c>
      <c r="AQ92" s="61"/>
      <c r="AR92" s="61"/>
      <c r="AS92" s="61"/>
      <c r="AT92" s="61"/>
      <c r="AU92" s="61"/>
      <c r="AV92" s="61"/>
      <c r="AW92" s="61">
        <v>48280</v>
      </c>
      <c r="AX92" s="61">
        <v>48280</v>
      </c>
      <c r="AY92" s="4">
        <f t="shared" si="8"/>
        <v>40000</v>
      </c>
      <c r="AZ92" s="61"/>
      <c r="BA92" s="61"/>
      <c r="BB92" s="61"/>
      <c r="BC92" s="61">
        <v>40000</v>
      </c>
      <c r="BD92" s="4">
        <f t="shared" si="9"/>
        <v>0</v>
      </c>
      <c r="BE92" s="61"/>
      <c r="BF92" s="61"/>
      <c r="BG92" s="61"/>
      <c r="BH92" s="61"/>
      <c r="BI92" s="4">
        <f t="shared" si="10"/>
        <v>0</v>
      </c>
      <c r="BJ92" s="61"/>
      <c r="BK92" s="61"/>
      <c r="BL92" s="61"/>
      <c r="BM92" s="61"/>
      <c r="BN92" s="4">
        <f t="shared" si="11"/>
        <v>0</v>
      </c>
      <c r="BO92" s="61"/>
      <c r="BP92" s="61"/>
      <c r="BQ92" s="61"/>
      <c r="BR92" s="61"/>
      <c r="BS92" s="16"/>
    </row>
    <row r="93" spans="1:71">
      <c r="A93" s="115"/>
      <c r="B93" s="122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40"/>
      <c r="AD93" s="39"/>
      <c r="AE93" s="39"/>
      <c r="AF93" s="40"/>
      <c r="AG93" s="39"/>
      <c r="AH93" s="39"/>
      <c r="AI93" s="40"/>
      <c r="AJ93" s="128"/>
      <c r="AK93" s="9" t="s">
        <v>113</v>
      </c>
      <c r="AL93" s="9" t="s">
        <v>179</v>
      </c>
      <c r="AM93" s="9" t="s">
        <v>54</v>
      </c>
      <c r="AN93" s="9" t="s">
        <v>76</v>
      </c>
      <c r="AO93" s="4">
        <f t="shared" si="5"/>
        <v>27000</v>
      </c>
      <c r="AP93" s="4">
        <f t="shared" si="6"/>
        <v>27000</v>
      </c>
      <c r="AQ93" s="61"/>
      <c r="AR93" s="61"/>
      <c r="AS93" s="61"/>
      <c r="AT93" s="61"/>
      <c r="AU93" s="61"/>
      <c r="AV93" s="61"/>
      <c r="AW93" s="61">
        <v>27000</v>
      </c>
      <c r="AX93" s="61">
        <v>27000</v>
      </c>
      <c r="AY93" s="4">
        <f t="shared" si="8"/>
        <v>50000</v>
      </c>
      <c r="AZ93" s="61"/>
      <c r="BA93" s="61"/>
      <c r="BB93" s="61"/>
      <c r="BC93" s="61">
        <v>50000</v>
      </c>
      <c r="BD93" s="4">
        <f t="shared" si="9"/>
        <v>400000</v>
      </c>
      <c r="BE93" s="61"/>
      <c r="BF93" s="61"/>
      <c r="BG93" s="61"/>
      <c r="BH93" s="61">
        <v>400000</v>
      </c>
      <c r="BI93" s="4">
        <f t="shared" si="10"/>
        <v>100000</v>
      </c>
      <c r="BJ93" s="61"/>
      <c r="BK93" s="61"/>
      <c r="BL93" s="61"/>
      <c r="BM93" s="61">
        <v>100000</v>
      </c>
      <c r="BN93" s="4">
        <f t="shared" si="11"/>
        <v>100000</v>
      </c>
      <c r="BO93" s="61"/>
      <c r="BP93" s="61"/>
      <c r="BQ93" s="61"/>
      <c r="BR93" s="61">
        <v>100000</v>
      </c>
      <c r="BS93" s="16"/>
    </row>
    <row r="94" spans="1:71">
      <c r="A94" s="115"/>
      <c r="B94" s="122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40"/>
      <c r="AD94" s="39"/>
      <c r="AE94" s="39"/>
      <c r="AF94" s="40"/>
      <c r="AG94" s="39"/>
      <c r="AH94" s="39"/>
      <c r="AI94" s="40"/>
      <c r="AJ94" s="128"/>
      <c r="AK94" s="9" t="s">
        <v>113</v>
      </c>
      <c r="AL94" s="9" t="s">
        <v>180</v>
      </c>
      <c r="AM94" s="9" t="s">
        <v>54</v>
      </c>
      <c r="AN94" s="9" t="s">
        <v>55</v>
      </c>
      <c r="AO94" s="4">
        <f t="shared" si="5"/>
        <v>138586</v>
      </c>
      <c r="AP94" s="4">
        <f t="shared" si="6"/>
        <v>138586</v>
      </c>
      <c r="AQ94" s="61"/>
      <c r="AR94" s="61"/>
      <c r="AS94" s="61"/>
      <c r="AT94" s="61"/>
      <c r="AU94" s="61"/>
      <c r="AV94" s="61"/>
      <c r="AW94" s="61">
        <v>138586</v>
      </c>
      <c r="AX94" s="61">
        <v>138586</v>
      </c>
      <c r="AY94" s="4">
        <f t="shared" si="8"/>
        <v>130000</v>
      </c>
      <c r="AZ94" s="61"/>
      <c r="BA94" s="61"/>
      <c r="BB94" s="61"/>
      <c r="BC94" s="61">
        <v>130000</v>
      </c>
      <c r="BD94" s="4">
        <f t="shared" si="9"/>
        <v>150000</v>
      </c>
      <c r="BE94" s="61"/>
      <c r="BF94" s="61"/>
      <c r="BG94" s="61"/>
      <c r="BH94" s="61">
        <v>150000</v>
      </c>
      <c r="BI94" s="4">
        <f t="shared" si="10"/>
        <v>150000</v>
      </c>
      <c r="BJ94" s="61"/>
      <c r="BK94" s="61"/>
      <c r="BL94" s="61"/>
      <c r="BM94" s="61">
        <v>150000</v>
      </c>
      <c r="BN94" s="4">
        <f t="shared" si="11"/>
        <v>4457000</v>
      </c>
      <c r="BO94" s="61"/>
      <c r="BP94" s="61"/>
      <c r="BQ94" s="61"/>
      <c r="BR94" s="61">
        <v>4457000</v>
      </c>
      <c r="BS94" s="16"/>
    </row>
    <row r="95" spans="1:71">
      <c r="A95" s="115"/>
      <c r="B95" s="122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40"/>
      <c r="AD95" s="39"/>
      <c r="AE95" s="39"/>
      <c r="AF95" s="40"/>
      <c r="AG95" s="39"/>
      <c r="AH95" s="39"/>
      <c r="AI95" s="40"/>
      <c r="AJ95" s="128"/>
      <c r="AK95" s="9" t="s">
        <v>113</v>
      </c>
      <c r="AL95" s="9" t="s">
        <v>180</v>
      </c>
      <c r="AM95" s="9" t="s">
        <v>54</v>
      </c>
      <c r="AN95" s="9" t="s">
        <v>308</v>
      </c>
      <c r="AO95" s="4">
        <f t="shared" si="5"/>
        <v>0</v>
      </c>
      <c r="AP95" s="4">
        <f t="shared" si="6"/>
        <v>0</v>
      </c>
      <c r="AQ95" s="61"/>
      <c r="AR95" s="61"/>
      <c r="AS95" s="61"/>
      <c r="AT95" s="61"/>
      <c r="AU95" s="61"/>
      <c r="AV95" s="61"/>
      <c r="AW95" s="61"/>
      <c r="AX95" s="61"/>
      <c r="AY95" s="4">
        <f t="shared" si="8"/>
        <v>0</v>
      </c>
      <c r="AZ95" s="61"/>
      <c r="BA95" s="61"/>
      <c r="BB95" s="61"/>
      <c r="BC95" s="61"/>
      <c r="BD95" s="4">
        <f t="shared" si="9"/>
        <v>0</v>
      </c>
      <c r="BE95" s="61"/>
      <c r="BF95" s="61"/>
      <c r="BG95" s="61"/>
      <c r="BH95" s="61"/>
      <c r="BI95" s="4">
        <f t="shared" si="10"/>
        <v>0</v>
      </c>
      <c r="BJ95" s="61"/>
      <c r="BK95" s="61"/>
      <c r="BL95" s="61"/>
      <c r="BM95" s="61"/>
      <c r="BN95" s="4">
        <f t="shared" si="11"/>
        <v>0</v>
      </c>
      <c r="BO95" s="61"/>
      <c r="BP95" s="61"/>
      <c r="BQ95" s="61"/>
      <c r="BR95" s="61"/>
      <c r="BS95" s="16"/>
    </row>
    <row r="96" spans="1:71">
      <c r="A96" s="115"/>
      <c r="B96" s="122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40"/>
      <c r="AD96" s="39"/>
      <c r="AE96" s="39"/>
      <c r="AF96" s="40"/>
      <c r="AG96" s="39"/>
      <c r="AH96" s="39"/>
      <c r="AI96" s="40"/>
      <c r="AJ96" s="128"/>
      <c r="AK96" s="9" t="s">
        <v>113</v>
      </c>
      <c r="AL96" s="9" t="s">
        <v>180</v>
      </c>
      <c r="AM96" s="9" t="s">
        <v>54</v>
      </c>
      <c r="AN96" s="9" t="s">
        <v>76</v>
      </c>
      <c r="AO96" s="4">
        <f t="shared" ref="AO96:AO149" si="13">AQ96+AS96+AU96+AW96</f>
        <v>0</v>
      </c>
      <c r="AP96" s="4">
        <f t="shared" ref="AP96:AP149" si="14">AR96+AT96+AV96+AX96</f>
        <v>0</v>
      </c>
      <c r="AQ96" s="61"/>
      <c r="AR96" s="61"/>
      <c r="AS96" s="61"/>
      <c r="AT96" s="61"/>
      <c r="AU96" s="61"/>
      <c r="AV96" s="61"/>
      <c r="AW96" s="61"/>
      <c r="AX96" s="61"/>
      <c r="AY96" s="4">
        <f t="shared" ref="AY96:AY167" si="15">AZ96+BA96+BB96+BC96</f>
        <v>0</v>
      </c>
      <c r="AZ96" s="61"/>
      <c r="BA96" s="61"/>
      <c r="BB96" s="61"/>
      <c r="BC96" s="61"/>
      <c r="BD96" s="4">
        <f t="shared" ref="BD96:BD167" si="16">BE96+BF96+BG96+BH96</f>
        <v>0</v>
      </c>
      <c r="BE96" s="61"/>
      <c r="BF96" s="61"/>
      <c r="BG96" s="61"/>
      <c r="BH96" s="61"/>
      <c r="BI96" s="4">
        <f t="shared" ref="BI96:BI167" si="17">BJ96+BK96+BL96+BM96</f>
        <v>0</v>
      </c>
      <c r="BJ96" s="61"/>
      <c r="BK96" s="61"/>
      <c r="BL96" s="61"/>
      <c r="BM96" s="61"/>
      <c r="BN96" s="4">
        <f t="shared" ref="BN96:BN167" si="18">BO96+BP96+BQ96+BR96</f>
        <v>0</v>
      </c>
      <c r="BO96" s="61"/>
      <c r="BP96" s="61"/>
      <c r="BQ96" s="61"/>
      <c r="BR96" s="61"/>
      <c r="BS96" s="16"/>
    </row>
    <row r="97" spans="1:71">
      <c r="A97" s="115"/>
      <c r="B97" s="122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40"/>
      <c r="AD97" s="39"/>
      <c r="AE97" s="39"/>
      <c r="AF97" s="40"/>
      <c r="AG97" s="39"/>
      <c r="AH97" s="39"/>
      <c r="AI97" s="40"/>
      <c r="AJ97" s="128"/>
      <c r="AK97" s="9" t="s">
        <v>113</v>
      </c>
      <c r="AL97" s="9" t="s">
        <v>181</v>
      </c>
      <c r="AM97" s="9" t="s">
        <v>54</v>
      </c>
      <c r="AN97" s="9" t="s">
        <v>49</v>
      </c>
      <c r="AO97" s="4">
        <f t="shared" si="13"/>
        <v>64870.34</v>
      </c>
      <c r="AP97" s="4">
        <f t="shared" si="14"/>
        <v>64870.34</v>
      </c>
      <c r="AQ97" s="61"/>
      <c r="AR97" s="61"/>
      <c r="AS97" s="61"/>
      <c r="AT97" s="61"/>
      <c r="AU97" s="61"/>
      <c r="AV97" s="61"/>
      <c r="AW97" s="61">
        <v>64870.34</v>
      </c>
      <c r="AX97" s="61">
        <v>64870.34</v>
      </c>
      <c r="AY97" s="4">
        <f t="shared" si="15"/>
        <v>0</v>
      </c>
      <c r="AZ97" s="61"/>
      <c r="BA97" s="61"/>
      <c r="BB97" s="61"/>
      <c r="BC97" s="61"/>
      <c r="BD97" s="4">
        <f t="shared" si="16"/>
        <v>10000</v>
      </c>
      <c r="BE97" s="61"/>
      <c r="BF97" s="61"/>
      <c r="BG97" s="61"/>
      <c r="BH97" s="61">
        <v>10000</v>
      </c>
      <c r="BI97" s="4">
        <f t="shared" si="17"/>
        <v>100000</v>
      </c>
      <c r="BJ97" s="61"/>
      <c r="BK97" s="61"/>
      <c r="BL97" s="61"/>
      <c r="BM97" s="61">
        <v>100000</v>
      </c>
      <c r="BN97" s="4">
        <f t="shared" si="18"/>
        <v>100000</v>
      </c>
      <c r="BO97" s="61"/>
      <c r="BP97" s="61"/>
      <c r="BQ97" s="61"/>
      <c r="BR97" s="61">
        <v>100000</v>
      </c>
      <c r="BS97" s="16"/>
    </row>
    <row r="98" spans="1:71">
      <c r="A98" s="115"/>
      <c r="B98" s="122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40"/>
      <c r="AD98" s="39"/>
      <c r="AE98" s="39"/>
      <c r="AF98" s="40"/>
      <c r="AG98" s="39"/>
      <c r="AH98" s="39"/>
      <c r="AI98" s="40"/>
      <c r="AJ98" s="128"/>
      <c r="AK98" s="9" t="s">
        <v>113</v>
      </c>
      <c r="AL98" s="9" t="s">
        <v>181</v>
      </c>
      <c r="AM98" s="9" t="s">
        <v>54</v>
      </c>
      <c r="AN98" s="9" t="s">
        <v>55</v>
      </c>
      <c r="AO98" s="4">
        <f t="shared" si="13"/>
        <v>2447162.0099999998</v>
      </c>
      <c r="AP98" s="4">
        <f t="shared" si="14"/>
        <v>2447162.0099999998</v>
      </c>
      <c r="AQ98" s="61"/>
      <c r="AR98" s="61"/>
      <c r="AS98" s="61"/>
      <c r="AT98" s="61"/>
      <c r="AU98" s="61"/>
      <c r="AV98" s="61"/>
      <c r="AW98" s="61">
        <v>2447162.0099999998</v>
      </c>
      <c r="AX98" s="61">
        <v>2447162.0099999998</v>
      </c>
      <c r="AY98" s="4">
        <f t="shared" si="15"/>
        <v>7344105.6600000001</v>
      </c>
      <c r="AZ98" s="61"/>
      <c r="BA98" s="61"/>
      <c r="BB98" s="61">
        <v>40370</v>
      </c>
      <c r="BC98" s="61">
        <f>6725625.73+578109.93</f>
        <v>7303735.6600000001</v>
      </c>
      <c r="BD98" s="4">
        <f t="shared" si="16"/>
        <v>901600</v>
      </c>
      <c r="BE98" s="61"/>
      <c r="BF98" s="61"/>
      <c r="BG98" s="61"/>
      <c r="BH98" s="61">
        <f>1483800-582200</f>
        <v>901600</v>
      </c>
      <c r="BI98" s="4">
        <f t="shared" si="17"/>
        <v>3305500</v>
      </c>
      <c r="BJ98" s="61"/>
      <c r="BK98" s="61"/>
      <c r="BL98" s="61"/>
      <c r="BM98" s="61">
        <f>3894800-589300</f>
        <v>3305500</v>
      </c>
      <c r="BN98" s="4">
        <f t="shared" si="18"/>
        <v>4099800</v>
      </c>
      <c r="BO98" s="61"/>
      <c r="BP98" s="61"/>
      <c r="BQ98" s="61"/>
      <c r="BR98" s="61">
        <f>4695100-595300</f>
        <v>4099800</v>
      </c>
      <c r="BS98" s="16"/>
    </row>
    <row r="99" spans="1:71">
      <c r="A99" s="115"/>
      <c r="B99" s="122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40"/>
      <c r="AD99" s="39"/>
      <c r="AE99" s="39"/>
      <c r="AF99" s="40"/>
      <c r="AG99" s="39"/>
      <c r="AH99" s="39"/>
      <c r="AI99" s="40"/>
      <c r="AJ99" s="128"/>
      <c r="AK99" s="9" t="s">
        <v>113</v>
      </c>
      <c r="AL99" s="9" t="s">
        <v>181</v>
      </c>
      <c r="AM99" s="9" t="s">
        <v>54</v>
      </c>
      <c r="AN99" s="9" t="s">
        <v>308</v>
      </c>
      <c r="AO99" s="4">
        <f t="shared" si="13"/>
        <v>161422.97</v>
      </c>
      <c r="AP99" s="4">
        <f t="shared" si="14"/>
        <v>161422.97</v>
      </c>
      <c r="AQ99" s="61"/>
      <c r="AR99" s="61"/>
      <c r="AS99" s="61"/>
      <c r="AT99" s="61"/>
      <c r="AU99" s="61"/>
      <c r="AV99" s="61"/>
      <c r="AW99" s="61">
        <v>161422.97</v>
      </c>
      <c r="AX99" s="61">
        <v>161422.97</v>
      </c>
      <c r="AY99" s="4">
        <f t="shared" si="15"/>
        <v>110000</v>
      </c>
      <c r="AZ99" s="61"/>
      <c r="BA99" s="61"/>
      <c r="BB99" s="61"/>
      <c r="BC99" s="61">
        <v>110000</v>
      </c>
      <c r="BD99" s="4">
        <f t="shared" si="16"/>
        <v>0</v>
      </c>
      <c r="BE99" s="61"/>
      <c r="BF99" s="61"/>
      <c r="BG99" s="61"/>
      <c r="BH99" s="61"/>
      <c r="BI99" s="4">
        <f t="shared" si="17"/>
        <v>349000</v>
      </c>
      <c r="BJ99" s="61"/>
      <c r="BK99" s="61"/>
      <c r="BL99" s="61"/>
      <c r="BM99" s="61">
        <v>349000</v>
      </c>
      <c r="BN99" s="4">
        <f t="shared" si="18"/>
        <v>349000</v>
      </c>
      <c r="BO99" s="61"/>
      <c r="BP99" s="61"/>
      <c r="BQ99" s="61"/>
      <c r="BR99" s="61">
        <v>349000</v>
      </c>
      <c r="BS99" s="16"/>
    </row>
    <row r="100" spans="1:71">
      <c r="A100" s="115"/>
      <c r="B100" s="122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40"/>
      <c r="AD100" s="39"/>
      <c r="AE100" s="39"/>
      <c r="AF100" s="40"/>
      <c r="AG100" s="39"/>
      <c r="AH100" s="39"/>
      <c r="AI100" s="40"/>
      <c r="AJ100" s="128"/>
      <c r="AK100" s="9" t="s">
        <v>113</v>
      </c>
      <c r="AL100" s="9" t="s">
        <v>181</v>
      </c>
      <c r="AM100" s="9" t="s">
        <v>54</v>
      </c>
      <c r="AN100" s="9" t="s">
        <v>76</v>
      </c>
      <c r="AO100" s="4">
        <f t="shared" si="13"/>
        <v>893921.17</v>
      </c>
      <c r="AP100" s="4">
        <f t="shared" si="14"/>
        <v>893921.17</v>
      </c>
      <c r="AQ100" s="61"/>
      <c r="AR100" s="61"/>
      <c r="AS100" s="61"/>
      <c r="AT100" s="61"/>
      <c r="AU100" s="61">
        <v>11614.3</v>
      </c>
      <c r="AV100" s="61">
        <v>11614.3</v>
      </c>
      <c r="AW100" s="61">
        <v>882306.87</v>
      </c>
      <c r="AX100" s="61">
        <v>882306.87</v>
      </c>
      <c r="AY100" s="4">
        <f t="shared" si="15"/>
        <v>340000</v>
      </c>
      <c r="AZ100" s="61"/>
      <c r="BA100" s="61"/>
      <c r="BB100" s="61"/>
      <c r="BC100" s="61">
        <v>340000</v>
      </c>
      <c r="BD100" s="4">
        <f t="shared" si="16"/>
        <v>100000</v>
      </c>
      <c r="BE100" s="61"/>
      <c r="BF100" s="61"/>
      <c r="BG100" s="61"/>
      <c r="BH100" s="61">
        <v>100000</v>
      </c>
      <c r="BI100" s="4">
        <f t="shared" si="17"/>
        <v>100000</v>
      </c>
      <c r="BJ100" s="61"/>
      <c r="BK100" s="61"/>
      <c r="BL100" s="61"/>
      <c r="BM100" s="61">
        <v>100000</v>
      </c>
      <c r="BN100" s="4">
        <f t="shared" si="18"/>
        <v>100000</v>
      </c>
      <c r="BO100" s="61"/>
      <c r="BP100" s="61"/>
      <c r="BQ100" s="61"/>
      <c r="BR100" s="61">
        <v>100000</v>
      </c>
      <c r="BS100" s="16"/>
    </row>
    <row r="101" spans="1:71">
      <c r="A101" s="115"/>
      <c r="B101" s="122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40"/>
      <c r="AD101" s="39"/>
      <c r="AE101" s="39"/>
      <c r="AF101" s="40"/>
      <c r="AG101" s="39"/>
      <c r="AH101" s="39"/>
      <c r="AI101" s="40"/>
      <c r="AJ101" s="128"/>
      <c r="AK101" s="9" t="s">
        <v>113</v>
      </c>
      <c r="AL101" s="9" t="s">
        <v>181</v>
      </c>
      <c r="AM101" s="9" t="s">
        <v>51</v>
      </c>
      <c r="AN101" s="9" t="s">
        <v>49</v>
      </c>
      <c r="AO101" s="4">
        <f t="shared" si="13"/>
        <v>0</v>
      </c>
      <c r="AP101" s="4">
        <f t="shared" si="14"/>
        <v>0</v>
      </c>
      <c r="AQ101" s="61"/>
      <c r="AR101" s="61"/>
      <c r="AS101" s="61"/>
      <c r="AT101" s="61"/>
      <c r="AU101" s="61"/>
      <c r="AV101" s="61"/>
      <c r="AW101" s="61"/>
      <c r="AX101" s="61"/>
      <c r="AY101" s="4">
        <f t="shared" si="15"/>
        <v>112100</v>
      </c>
      <c r="AZ101" s="61"/>
      <c r="BA101" s="61"/>
      <c r="BB101" s="61"/>
      <c r="BC101" s="61">
        <v>112100</v>
      </c>
      <c r="BD101" s="4">
        <f t="shared" si="16"/>
        <v>0</v>
      </c>
      <c r="BE101" s="61"/>
      <c r="BF101" s="61"/>
      <c r="BG101" s="61"/>
      <c r="BH101" s="61"/>
      <c r="BI101" s="4">
        <f t="shared" si="17"/>
        <v>0</v>
      </c>
      <c r="BJ101" s="61"/>
      <c r="BK101" s="61"/>
      <c r="BL101" s="61"/>
      <c r="BM101" s="61"/>
      <c r="BN101" s="4">
        <f t="shared" si="18"/>
        <v>0</v>
      </c>
      <c r="BO101" s="61"/>
      <c r="BP101" s="61"/>
      <c r="BQ101" s="61"/>
      <c r="BR101" s="61"/>
      <c r="BS101" s="16"/>
    </row>
    <row r="102" spans="1:71">
      <c r="A102" s="115"/>
      <c r="B102" s="122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40"/>
      <c r="AD102" s="39"/>
      <c r="AE102" s="39"/>
      <c r="AF102" s="40"/>
      <c r="AG102" s="39"/>
      <c r="AH102" s="39"/>
      <c r="AI102" s="40"/>
      <c r="AJ102" s="128"/>
      <c r="AK102" s="9" t="s">
        <v>113</v>
      </c>
      <c r="AL102" s="9" t="s">
        <v>181</v>
      </c>
      <c r="AM102" s="9" t="s">
        <v>67</v>
      </c>
      <c r="AN102" s="9" t="s">
        <v>49</v>
      </c>
      <c r="AO102" s="4">
        <f t="shared" si="13"/>
        <v>12203</v>
      </c>
      <c r="AP102" s="4">
        <f t="shared" si="14"/>
        <v>12203</v>
      </c>
      <c r="AQ102" s="61"/>
      <c r="AR102" s="61"/>
      <c r="AS102" s="61"/>
      <c r="AT102" s="61"/>
      <c r="AU102" s="61"/>
      <c r="AV102" s="61"/>
      <c r="AW102" s="61">
        <v>12203</v>
      </c>
      <c r="AX102" s="61">
        <v>12203</v>
      </c>
      <c r="AY102" s="4">
        <f t="shared" si="15"/>
        <v>0</v>
      </c>
      <c r="AZ102" s="61"/>
      <c r="BA102" s="61"/>
      <c r="BB102" s="61"/>
      <c r="BC102" s="61"/>
      <c r="BD102" s="4">
        <f t="shared" si="16"/>
        <v>0</v>
      </c>
      <c r="BE102" s="61"/>
      <c r="BF102" s="61"/>
      <c r="BG102" s="61"/>
      <c r="BH102" s="61"/>
      <c r="BI102" s="4">
        <f t="shared" si="17"/>
        <v>0</v>
      </c>
      <c r="BJ102" s="61"/>
      <c r="BK102" s="61"/>
      <c r="BL102" s="61"/>
      <c r="BM102" s="61"/>
      <c r="BN102" s="4">
        <f t="shared" si="18"/>
        <v>0</v>
      </c>
      <c r="BO102" s="61"/>
      <c r="BP102" s="61"/>
      <c r="BQ102" s="61"/>
      <c r="BR102" s="61"/>
      <c r="BS102" s="16"/>
    </row>
    <row r="103" spans="1:71">
      <c r="A103" s="115"/>
      <c r="B103" s="122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40"/>
      <c r="AD103" s="39"/>
      <c r="AE103" s="39"/>
      <c r="AF103" s="40"/>
      <c r="AG103" s="39"/>
      <c r="AH103" s="39"/>
      <c r="AI103" s="40"/>
      <c r="AJ103" s="128"/>
      <c r="AK103" s="9" t="s">
        <v>113</v>
      </c>
      <c r="AL103" s="9" t="s">
        <v>181</v>
      </c>
      <c r="AM103" s="9" t="s">
        <v>70</v>
      </c>
      <c r="AN103" s="9" t="s">
        <v>49</v>
      </c>
      <c r="AO103" s="4">
        <f t="shared" si="13"/>
        <v>1531.2</v>
      </c>
      <c r="AP103" s="4">
        <f t="shared" si="14"/>
        <v>1531.2</v>
      </c>
      <c r="AQ103" s="61"/>
      <c r="AR103" s="61"/>
      <c r="AS103" s="61"/>
      <c r="AT103" s="61"/>
      <c r="AU103" s="61"/>
      <c r="AV103" s="61"/>
      <c r="AW103" s="61">
        <v>1531.2</v>
      </c>
      <c r="AX103" s="61">
        <v>1531.2</v>
      </c>
      <c r="AY103" s="4">
        <f t="shared" si="15"/>
        <v>200300</v>
      </c>
      <c r="AZ103" s="61"/>
      <c r="BA103" s="61"/>
      <c r="BB103" s="61"/>
      <c r="BC103" s="61">
        <v>200300</v>
      </c>
      <c r="BD103" s="4">
        <f t="shared" si="16"/>
        <v>0</v>
      </c>
      <c r="BE103" s="61"/>
      <c r="BF103" s="61"/>
      <c r="BG103" s="61"/>
      <c r="BH103" s="61"/>
      <c r="BI103" s="4">
        <f t="shared" si="17"/>
        <v>0</v>
      </c>
      <c r="BJ103" s="61"/>
      <c r="BK103" s="61"/>
      <c r="BL103" s="61"/>
      <c r="BM103" s="61"/>
      <c r="BN103" s="4">
        <f t="shared" si="18"/>
        <v>0</v>
      </c>
      <c r="BO103" s="61"/>
      <c r="BP103" s="61"/>
      <c r="BQ103" s="61"/>
      <c r="BR103" s="61"/>
      <c r="BS103" s="16"/>
    </row>
    <row r="104" spans="1:71" ht="33.950000000000003" customHeight="1">
      <c r="A104" s="115" t="s">
        <v>182</v>
      </c>
      <c r="B104" s="122" t="s">
        <v>183</v>
      </c>
      <c r="C104" s="39" t="s">
        <v>42</v>
      </c>
      <c r="D104" s="39" t="s">
        <v>184</v>
      </c>
      <c r="E104" s="39" t="s">
        <v>43</v>
      </c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40"/>
      <c r="AD104" s="39"/>
      <c r="AE104" s="39"/>
      <c r="AF104" s="40"/>
      <c r="AG104" s="92" t="s">
        <v>418</v>
      </c>
      <c r="AH104" s="96"/>
      <c r="AI104" s="97" t="s">
        <v>421</v>
      </c>
      <c r="AJ104" s="128" t="s">
        <v>78</v>
      </c>
      <c r="AK104" s="9" t="s">
        <v>113</v>
      </c>
      <c r="AL104" s="9" t="s">
        <v>185</v>
      </c>
      <c r="AM104" s="9" t="s">
        <v>54</v>
      </c>
      <c r="AN104" s="9" t="s">
        <v>55</v>
      </c>
      <c r="AO104" s="4">
        <f t="shared" si="13"/>
        <v>489059.23</v>
      </c>
      <c r="AP104" s="4">
        <f t="shared" si="14"/>
        <v>489059.23</v>
      </c>
      <c r="AQ104" s="61"/>
      <c r="AR104" s="61"/>
      <c r="AS104" s="61"/>
      <c r="AT104" s="61"/>
      <c r="AU104" s="61"/>
      <c r="AV104" s="61"/>
      <c r="AW104" s="61">
        <v>489059.23</v>
      </c>
      <c r="AX104" s="61">
        <v>489059.23</v>
      </c>
      <c r="AY104" s="4">
        <f t="shared" si="15"/>
        <v>550000</v>
      </c>
      <c r="AZ104" s="61"/>
      <c r="BA104" s="61"/>
      <c r="BB104" s="61"/>
      <c r="BC104" s="61">
        <v>550000</v>
      </c>
      <c r="BD104" s="4">
        <f t="shared" si="16"/>
        <v>1050000</v>
      </c>
      <c r="BE104" s="61"/>
      <c r="BF104" s="61"/>
      <c r="BG104" s="61"/>
      <c r="BH104" s="61">
        <v>1050000</v>
      </c>
      <c r="BI104" s="4">
        <f t="shared" si="17"/>
        <v>1600000</v>
      </c>
      <c r="BJ104" s="61"/>
      <c r="BK104" s="61"/>
      <c r="BL104" s="61"/>
      <c r="BM104" s="61">
        <v>1600000</v>
      </c>
      <c r="BN104" s="4">
        <f t="shared" si="18"/>
        <v>1600000</v>
      </c>
      <c r="BO104" s="61"/>
      <c r="BP104" s="61"/>
      <c r="BQ104" s="61"/>
      <c r="BR104" s="61">
        <v>1600000</v>
      </c>
      <c r="BS104" s="16"/>
    </row>
    <row r="105" spans="1:71">
      <c r="A105" s="115"/>
      <c r="B105" s="122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40"/>
      <c r="AD105" s="39"/>
      <c r="AE105" s="39"/>
      <c r="AF105" s="40"/>
      <c r="AG105" s="39"/>
      <c r="AH105" s="39"/>
      <c r="AI105" s="40"/>
      <c r="AJ105" s="128"/>
      <c r="AK105" s="9" t="s">
        <v>113</v>
      </c>
      <c r="AL105" s="9" t="s">
        <v>186</v>
      </c>
      <c r="AM105" s="9" t="s">
        <v>54</v>
      </c>
      <c r="AN105" s="9" t="s">
        <v>55</v>
      </c>
      <c r="AO105" s="4">
        <f>AQ105+AS105+AU105+AW105</f>
        <v>0</v>
      </c>
      <c r="AP105" s="4">
        <f>AR105+AT105+AV105+AX105</f>
        <v>0</v>
      </c>
      <c r="AQ105" s="61"/>
      <c r="AR105" s="61"/>
      <c r="AS105" s="61"/>
      <c r="AT105" s="61"/>
      <c r="AU105" s="61"/>
      <c r="AV105" s="61"/>
      <c r="AW105" s="61"/>
      <c r="AX105" s="61"/>
      <c r="AY105" s="4">
        <f>AZ105+BA105+BB105+BC105</f>
        <v>0</v>
      </c>
      <c r="AZ105" s="61"/>
      <c r="BA105" s="61"/>
      <c r="BB105" s="61"/>
      <c r="BC105" s="61"/>
      <c r="BD105" s="4">
        <f>BE105+BF105+BG105+BH105</f>
        <v>0</v>
      </c>
      <c r="BE105" s="61"/>
      <c r="BF105" s="61"/>
      <c r="BG105" s="61"/>
      <c r="BH105" s="61"/>
      <c r="BI105" s="4">
        <f>BJ105+BK105+BL105+BM105</f>
        <v>0</v>
      </c>
      <c r="BJ105" s="61"/>
      <c r="BK105" s="61"/>
      <c r="BL105" s="61"/>
      <c r="BM105" s="61"/>
      <c r="BN105" s="4">
        <f>BO105+BP105+BQ105+BR105</f>
        <v>0</v>
      </c>
      <c r="BO105" s="61"/>
      <c r="BP105" s="61"/>
      <c r="BQ105" s="61"/>
      <c r="BR105" s="61"/>
      <c r="BS105" s="16"/>
    </row>
    <row r="106" spans="1:71">
      <c r="A106" s="115"/>
      <c r="B106" s="122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40"/>
      <c r="AD106" s="39"/>
      <c r="AE106" s="39"/>
      <c r="AF106" s="40"/>
      <c r="AG106" s="39"/>
      <c r="AH106" s="39"/>
      <c r="AI106" s="40"/>
      <c r="AJ106" s="128"/>
      <c r="AK106" s="9" t="s">
        <v>113</v>
      </c>
      <c r="AL106" s="9" t="s">
        <v>185</v>
      </c>
      <c r="AM106" s="9" t="s">
        <v>54</v>
      </c>
      <c r="AN106" s="86">
        <v>310</v>
      </c>
      <c r="AO106" s="4">
        <f t="shared" si="13"/>
        <v>2782000</v>
      </c>
      <c r="AP106" s="4">
        <f t="shared" si="14"/>
        <v>2782000</v>
      </c>
      <c r="AQ106" s="61"/>
      <c r="AR106" s="61"/>
      <c r="AS106" s="61">
        <v>2782000</v>
      </c>
      <c r="AT106" s="61">
        <v>2782000</v>
      </c>
      <c r="AU106" s="61"/>
      <c r="AV106" s="61"/>
      <c r="AW106" s="61"/>
      <c r="AX106" s="61"/>
      <c r="AY106" s="4">
        <f t="shared" si="15"/>
        <v>0</v>
      </c>
      <c r="AZ106" s="61"/>
      <c r="BA106" s="61"/>
      <c r="BB106" s="61"/>
      <c r="BC106" s="61"/>
      <c r="BD106" s="4">
        <f t="shared" si="16"/>
        <v>500000</v>
      </c>
      <c r="BE106" s="61"/>
      <c r="BF106" s="61"/>
      <c r="BG106" s="61"/>
      <c r="BH106" s="61">
        <v>500000</v>
      </c>
      <c r="BI106" s="4">
        <f t="shared" si="17"/>
        <v>0</v>
      </c>
      <c r="BJ106" s="61"/>
      <c r="BK106" s="61"/>
      <c r="BL106" s="61"/>
      <c r="BM106" s="61"/>
      <c r="BN106" s="4">
        <f t="shared" si="18"/>
        <v>0</v>
      </c>
      <c r="BO106" s="61"/>
      <c r="BP106" s="61"/>
      <c r="BQ106" s="61"/>
      <c r="BR106" s="61"/>
      <c r="BS106" s="16"/>
    </row>
    <row r="107" spans="1:7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40"/>
      <c r="AD107" s="39"/>
      <c r="AE107" s="39"/>
      <c r="AF107" s="40"/>
      <c r="AG107" s="39"/>
      <c r="AH107" s="39"/>
      <c r="AI107" s="40"/>
      <c r="AJ107" s="8"/>
      <c r="AK107" s="9" t="s">
        <v>113</v>
      </c>
      <c r="AL107" s="87" t="s">
        <v>186</v>
      </c>
      <c r="AM107" s="9" t="s">
        <v>54</v>
      </c>
      <c r="AN107" s="86">
        <v>310</v>
      </c>
      <c r="AO107" s="4">
        <f>AQ107+AS107+AU107+AW107</f>
        <v>1376894.13</v>
      </c>
      <c r="AP107" s="4">
        <f>AR107+AT107+AV107+AX107</f>
        <v>1376894.13</v>
      </c>
      <c r="AQ107" s="61"/>
      <c r="AR107" s="61"/>
      <c r="AS107" s="61"/>
      <c r="AT107" s="61"/>
      <c r="AU107" s="61">
        <v>185000</v>
      </c>
      <c r="AV107" s="61">
        <v>185000</v>
      </c>
      <c r="AW107" s="61">
        <v>1191894.1299999999</v>
      </c>
      <c r="AX107" s="61">
        <v>1191894.1299999999</v>
      </c>
      <c r="AY107" s="4">
        <f>AZ107+BA107+BB107+BC107</f>
        <v>0</v>
      </c>
      <c r="AZ107" s="61"/>
      <c r="BA107" s="61"/>
      <c r="BB107" s="61"/>
      <c r="BC107" s="61"/>
      <c r="BD107" s="4">
        <f>BE107+BF107+BG107+BH107</f>
        <v>0</v>
      </c>
      <c r="BE107" s="61"/>
      <c r="BF107" s="61"/>
      <c r="BG107" s="61"/>
      <c r="BH107" s="61"/>
      <c r="BI107" s="4">
        <f>BJ107+BK107+BL107+BM107</f>
        <v>0</v>
      </c>
      <c r="BJ107" s="61"/>
      <c r="BK107" s="61"/>
      <c r="BL107" s="61"/>
      <c r="BM107" s="61"/>
      <c r="BN107" s="4">
        <f>BO107+BP107+BQ107+BR107</f>
        <v>0</v>
      </c>
      <c r="BO107" s="61"/>
      <c r="BP107" s="61"/>
      <c r="BQ107" s="61"/>
      <c r="BR107" s="61"/>
      <c r="BS107" s="16"/>
    </row>
    <row r="108" spans="1:71" ht="33.950000000000003" customHeight="1">
      <c r="A108" s="115" t="s">
        <v>187</v>
      </c>
      <c r="B108" s="122" t="s">
        <v>188</v>
      </c>
      <c r="C108" s="39" t="s">
        <v>42</v>
      </c>
      <c r="D108" s="39" t="s">
        <v>189</v>
      </c>
      <c r="E108" s="39" t="s">
        <v>43</v>
      </c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40"/>
      <c r="AD108" s="39"/>
      <c r="AE108" s="39"/>
      <c r="AF108" s="40"/>
      <c r="AG108" s="92" t="s">
        <v>418</v>
      </c>
      <c r="AH108" s="96"/>
      <c r="AI108" s="97" t="s">
        <v>421</v>
      </c>
      <c r="AJ108" s="128" t="s">
        <v>59</v>
      </c>
      <c r="AK108" s="9" t="s">
        <v>60</v>
      </c>
      <c r="AL108" s="9" t="s">
        <v>190</v>
      </c>
      <c r="AM108" s="9" t="s">
        <v>54</v>
      </c>
      <c r="AN108" s="9" t="s">
        <v>55</v>
      </c>
      <c r="AO108" s="4">
        <f t="shared" si="13"/>
        <v>0</v>
      </c>
      <c r="AP108" s="4">
        <f t="shared" si="14"/>
        <v>0</v>
      </c>
      <c r="AQ108" s="61"/>
      <c r="AR108" s="61"/>
      <c r="AS108" s="61"/>
      <c r="AT108" s="61"/>
      <c r="AU108" s="61"/>
      <c r="AV108" s="61"/>
      <c r="AW108" s="61"/>
      <c r="AX108" s="61"/>
      <c r="AY108" s="4">
        <f t="shared" si="15"/>
        <v>0</v>
      </c>
      <c r="AZ108" s="61"/>
      <c r="BA108" s="61"/>
      <c r="BB108" s="61"/>
      <c r="BC108" s="61"/>
      <c r="BD108" s="4">
        <f t="shared" si="16"/>
        <v>0</v>
      </c>
      <c r="BE108" s="61"/>
      <c r="BF108" s="61"/>
      <c r="BG108" s="61"/>
      <c r="BH108" s="61"/>
      <c r="BI108" s="4">
        <f t="shared" si="17"/>
        <v>0</v>
      </c>
      <c r="BJ108" s="61"/>
      <c r="BK108" s="61"/>
      <c r="BL108" s="61"/>
      <c r="BM108" s="61"/>
      <c r="BN108" s="4">
        <f t="shared" si="18"/>
        <v>0</v>
      </c>
      <c r="BO108" s="61"/>
      <c r="BP108" s="61"/>
      <c r="BQ108" s="61"/>
      <c r="BR108" s="61"/>
      <c r="BS108" s="16"/>
    </row>
    <row r="109" spans="1:71">
      <c r="A109" s="115"/>
      <c r="B109" s="122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40"/>
      <c r="AD109" s="39"/>
      <c r="AE109" s="39"/>
      <c r="AF109" s="40"/>
      <c r="AG109" s="39"/>
      <c r="AH109" s="39"/>
      <c r="AI109" s="40"/>
      <c r="AJ109" s="128"/>
      <c r="AK109" s="9" t="s">
        <v>60</v>
      </c>
      <c r="AL109" s="9" t="s">
        <v>191</v>
      </c>
      <c r="AM109" s="9" t="s">
        <v>54</v>
      </c>
      <c r="AN109" s="9" t="s">
        <v>55</v>
      </c>
      <c r="AO109" s="4">
        <f t="shared" si="13"/>
        <v>90506</v>
      </c>
      <c r="AP109" s="4">
        <f t="shared" si="14"/>
        <v>90506</v>
      </c>
      <c r="AQ109" s="61"/>
      <c r="AR109" s="61"/>
      <c r="AS109" s="61"/>
      <c r="AT109" s="61"/>
      <c r="AU109" s="61"/>
      <c r="AV109" s="61"/>
      <c r="AW109" s="61">
        <v>90506</v>
      </c>
      <c r="AX109" s="61">
        <v>90506</v>
      </c>
      <c r="AY109" s="4">
        <f t="shared" si="15"/>
        <v>130000</v>
      </c>
      <c r="AZ109" s="61"/>
      <c r="BA109" s="61"/>
      <c r="BB109" s="61"/>
      <c r="BC109" s="61">
        <v>130000</v>
      </c>
      <c r="BD109" s="4">
        <f t="shared" si="16"/>
        <v>170000</v>
      </c>
      <c r="BE109" s="61"/>
      <c r="BF109" s="61"/>
      <c r="BG109" s="61"/>
      <c r="BH109" s="61">
        <v>170000</v>
      </c>
      <c r="BI109" s="4">
        <f t="shared" si="17"/>
        <v>170000</v>
      </c>
      <c r="BJ109" s="61"/>
      <c r="BK109" s="61"/>
      <c r="BL109" s="61"/>
      <c r="BM109" s="61">
        <v>170000</v>
      </c>
      <c r="BN109" s="4">
        <f t="shared" si="18"/>
        <v>190000</v>
      </c>
      <c r="BO109" s="61"/>
      <c r="BP109" s="61"/>
      <c r="BQ109" s="61"/>
      <c r="BR109" s="61">
        <v>190000</v>
      </c>
      <c r="BS109" s="16"/>
    </row>
    <row r="110" spans="1:71" ht="78.75">
      <c r="A110" s="37" t="s">
        <v>192</v>
      </c>
      <c r="B110" s="38" t="s">
        <v>193</v>
      </c>
      <c r="C110" s="39" t="s">
        <v>42</v>
      </c>
      <c r="D110" s="39" t="s">
        <v>194</v>
      </c>
      <c r="E110" s="39" t="s">
        <v>43</v>
      </c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40"/>
      <c r="AD110" s="39"/>
      <c r="AE110" s="39"/>
      <c r="AF110" s="40"/>
      <c r="AG110" s="92" t="s">
        <v>418</v>
      </c>
      <c r="AH110" s="96"/>
      <c r="AI110" s="97" t="s">
        <v>421</v>
      </c>
      <c r="AJ110" s="8" t="s">
        <v>77</v>
      </c>
      <c r="AK110" s="9" t="s">
        <v>57</v>
      </c>
      <c r="AL110" s="9" t="s">
        <v>195</v>
      </c>
      <c r="AM110" s="9" t="s">
        <v>54</v>
      </c>
      <c r="AN110" s="9" t="s">
        <v>55</v>
      </c>
      <c r="AO110" s="4">
        <f t="shared" si="13"/>
        <v>1006369.27</v>
      </c>
      <c r="AP110" s="4">
        <f t="shared" si="14"/>
        <v>1006369.27</v>
      </c>
      <c r="AQ110" s="61"/>
      <c r="AR110" s="61"/>
      <c r="AS110" s="61"/>
      <c r="AT110" s="61"/>
      <c r="AU110" s="61"/>
      <c r="AV110" s="61"/>
      <c r="AW110" s="61">
        <v>1006369.27</v>
      </c>
      <c r="AX110" s="61">
        <v>1006369.27</v>
      </c>
      <c r="AY110" s="4">
        <f t="shared" si="15"/>
        <v>550000</v>
      </c>
      <c r="AZ110" s="61"/>
      <c r="BA110" s="61"/>
      <c r="BB110" s="61"/>
      <c r="BC110" s="61">
        <v>550000</v>
      </c>
      <c r="BD110" s="4">
        <f t="shared" si="16"/>
        <v>200000</v>
      </c>
      <c r="BE110" s="61"/>
      <c r="BF110" s="61"/>
      <c r="BG110" s="61"/>
      <c r="BH110" s="61">
        <v>200000</v>
      </c>
      <c r="BI110" s="4">
        <f t="shared" si="17"/>
        <v>200000</v>
      </c>
      <c r="BJ110" s="61"/>
      <c r="BK110" s="61"/>
      <c r="BL110" s="61"/>
      <c r="BM110" s="61">
        <v>200000</v>
      </c>
      <c r="BN110" s="4">
        <f t="shared" si="18"/>
        <v>200000</v>
      </c>
      <c r="BO110" s="61"/>
      <c r="BP110" s="61"/>
      <c r="BQ110" s="61"/>
      <c r="BR110" s="61">
        <v>200000</v>
      </c>
      <c r="BS110" s="16"/>
    </row>
    <row r="111" spans="1:71" ht="63">
      <c r="A111" s="33" t="s">
        <v>196</v>
      </c>
      <c r="B111" s="34" t="s">
        <v>197</v>
      </c>
      <c r="C111" s="35" t="s">
        <v>39</v>
      </c>
      <c r="D111" s="35" t="s">
        <v>39</v>
      </c>
      <c r="E111" s="35" t="s">
        <v>39</v>
      </c>
      <c r="F111" s="35" t="s">
        <v>39</v>
      </c>
      <c r="G111" s="35" t="s">
        <v>39</v>
      </c>
      <c r="H111" s="35" t="s">
        <v>39</v>
      </c>
      <c r="I111" s="35" t="s">
        <v>39</v>
      </c>
      <c r="J111" s="35" t="s">
        <v>39</v>
      </c>
      <c r="K111" s="35" t="s">
        <v>39</v>
      </c>
      <c r="L111" s="35" t="s">
        <v>39</v>
      </c>
      <c r="M111" s="35" t="s">
        <v>39</v>
      </c>
      <c r="N111" s="35" t="s">
        <v>39</v>
      </c>
      <c r="O111" s="35" t="s">
        <v>39</v>
      </c>
      <c r="P111" s="35" t="s">
        <v>39</v>
      </c>
      <c r="Q111" s="35" t="s">
        <v>39</v>
      </c>
      <c r="R111" s="35" t="s">
        <v>39</v>
      </c>
      <c r="S111" s="35" t="s">
        <v>39</v>
      </c>
      <c r="T111" s="35" t="s">
        <v>39</v>
      </c>
      <c r="U111" s="35" t="s">
        <v>39</v>
      </c>
      <c r="V111" s="35" t="s">
        <v>39</v>
      </c>
      <c r="W111" s="35" t="s">
        <v>39</v>
      </c>
      <c r="X111" s="35" t="s">
        <v>39</v>
      </c>
      <c r="Y111" s="35" t="s">
        <v>39</v>
      </c>
      <c r="Z111" s="35" t="s">
        <v>39</v>
      </c>
      <c r="AA111" s="35" t="s">
        <v>39</v>
      </c>
      <c r="AB111" s="35" t="s">
        <v>39</v>
      </c>
      <c r="AC111" s="35" t="s">
        <v>39</v>
      </c>
      <c r="AD111" s="35" t="s">
        <v>39</v>
      </c>
      <c r="AE111" s="35" t="s">
        <v>39</v>
      </c>
      <c r="AF111" s="35" t="s">
        <v>39</v>
      </c>
      <c r="AG111" s="36" t="s">
        <v>39</v>
      </c>
      <c r="AH111" s="36" t="s">
        <v>39</v>
      </c>
      <c r="AI111" s="36" t="s">
        <v>39</v>
      </c>
      <c r="AJ111" s="7" t="s">
        <v>39</v>
      </c>
      <c r="AK111" s="7" t="s">
        <v>39</v>
      </c>
      <c r="AL111" s="7" t="s">
        <v>39</v>
      </c>
      <c r="AM111" s="7" t="s">
        <v>39</v>
      </c>
      <c r="AN111" s="7" t="s">
        <v>39</v>
      </c>
      <c r="AO111" s="4">
        <f t="shared" si="13"/>
        <v>0</v>
      </c>
      <c r="AP111" s="4">
        <f t="shared" si="14"/>
        <v>0</v>
      </c>
      <c r="AQ111" s="1">
        <f t="shared" ref="AQ111:BQ111" si="19">SUM(AQ112:AQ113)</f>
        <v>0</v>
      </c>
      <c r="AR111" s="1">
        <f t="shared" si="19"/>
        <v>0</v>
      </c>
      <c r="AS111" s="1">
        <f t="shared" si="19"/>
        <v>0</v>
      </c>
      <c r="AT111" s="1">
        <f t="shared" si="19"/>
        <v>0</v>
      </c>
      <c r="AU111" s="1">
        <f t="shared" si="19"/>
        <v>0</v>
      </c>
      <c r="AV111" s="1">
        <f t="shared" si="19"/>
        <v>0</v>
      </c>
      <c r="AW111" s="1">
        <f>SUM(AW112:AW113)</f>
        <v>0</v>
      </c>
      <c r="AX111" s="1">
        <f t="shared" si="19"/>
        <v>0</v>
      </c>
      <c r="AY111" s="4">
        <f t="shared" si="15"/>
        <v>0</v>
      </c>
      <c r="AZ111" s="1">
        <f t="shared" si="19"/>
        <v>0</v>
      </c>
      <c r="BA111" s="1">
        <f t="shared" si="19"/>
        <v>0</v>
      </c>
      <c r="BB111" s="1">
        <f t="shared" si="19"/>
        <v>0</v>
      </c>
      <c r="BC111" s="1">
        <f t="shared" si="19"/>
        <v>0</v>
      </c>
      <c r="BD111" s="4">
        <f t="shared" si="16"/>
        <v>0</v>
      </c>
      <c r="BE111" s="1">
        <f t="shared" si="19"/>
        <v>0</v>
      </c>
      <c r="BF111" s="1">
        <f t="shared" si="19"/>
        <v>0</v>
      </c>
      <c r="BG111" s="1">
        <f t="shared" si="19"/>
        <v>0</v>
      </c>
      <c r="BH111" s="1">
        <f t="shared" si="19"/>
        <v>0</v>
      </c>
      <c r="BI111" s="4">
        <f t="shared" si="17"/>
        <v>0</v>
      </c>
      <c r="BJ111" s="1">
        <f t="shared" si="19"/>
        <v>0</v>
      </c>
      <c r="BK111" s="1">
        <f t="shared" si="19"/>
        <v>0</v>
      </c>
      <c r="BL111" s="1">
        <f t="shared" si="19"/>
        <v>0</v>
      </c>
      <c r="BM111" s="1">
        <f t="shared" si="19"/>
        <v>0</v>
      </c>
      <c r="BN111" s="4">
        <f t="shared" si="18"/>
        <v>0</v>
      </c>
      <c r="BO111" s="1">
        <f t="shared" si="19"/>
        <v>0</v>
      </c>
      <c r="BP111" s="1">
        <f t="shared" si="19"/>
        <v>0</v>
      </c>
      <c r="BQ111" s="1">
        <f t="shared" si="19"/>
        <v>0</v>
      </c>
      <c r="BR111" s="1">
        <f>SUM(BR112:BR113)</f>
        <v>0</v>
      </c>
      <c r="BS111" s="16"/>
    </row>
    <row r="112" spans="1:71" ht="112.7" customHeight="1">
      <c r="A112" s="115" t="s">
        <v>198</v>
      </c>
      <c r="B112" s="122" t="s">
        <v>199</v>
      </c>
      <c r="C112" s="39" t="s">
        <v>42</v>
      </c>
      <c r="D112" s="39" t="s">
        <v>200</v>
      </c>
      <c r="E112" s="39" t="s">
        <v>43</v>
      </c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 t="s">
        <v>103</v>
      </c>
      <c r="AB112" s="39" t="s">
        <v>44</v>
      </c>
      <c r="AC112" s="40" t="s">
        <v>104</v>
      </c>
      <c r="AD112" s="39" t="s">
        <v>201</v>
      </c>
      <c r="AE112" s="39" t="s">
        <v>44</v>
      </c>
      <c r="AF112" s="40" t="s">
        <v>68</v>
      </c>
      <c r="AG112" s="41"/>
      <c r="AH112" s="41"/>
      <c r="AI112" s="42"/>
      <c r="AJ112" s="128" t="s">
        <v>75</v>
      </c>
      <c r="AK112" s="9" t="s">
        <v>86</v>
      </c>
      <c r="AL112" s="9" t="s">
        <v>83</v>
      </c>
      <c r="AM112" s="9" t="s">
        <v>54</v>
      </c>
      <c r="AN112" s="9" t="s">
        <v>55</v>
      </c>
      <c r="AO112" s="4">
        <f t="shared" si="13"/>
        <v>0</v>
      </c>
      <c r="AP112" s="4">
        <f t="shared" si="14"/>
        <v>0</v>
      </c>
      <c r="AQ112" s="61"/>
      <c r="AR112" s="61"/>
      <c r="AS112" s="61"/>
      <c r="AT112" s="61"/>
      <c r="AU112" s="61"/>
      <c r="AV112" s="61"/>
      <c r="AW112" s="61"/>
      <c r="AX112" s="61"/>
      <c r="AY112" s="4">
        <f t="shared" si="15"/>
        <v>0</v>
      </c>
      <c r="AZ112" s="61"/>
      <c r="BA112" s="61"/>
      <c r="BB112" s="61"/>
      <c r="BC112" s="61"/>
      <c r="BD112" s="4">
        <f t="shared" si="16"/>
        <v>0</v>
      </c>
      <c r="BE112" s="61"/>
      <c r="BF112" s="61"/>
      <c r="BG112" s="61"/>
      <c r="BH112" s="61"/>
      <c r="BI112" s="4">
        <f t="shared" si="17"/>
        <v>0</v>
      </c>
      <c r="BJ112" s="61"/>
      <c r="BK112" s="61"/>
      <c r="BL112" s="61"/>
      <c r="BM112" s="61"/>
      <c r="BN112" s="4">
        <f t="shared" si="18"/>
        <v>0</v>
      </c>
      <c r="BO112" s="61"/>
      <c r="BP112" s="61"/>
      <c r="BQ112" s="61"/>
      <c r="BR112" s="61"/>
      <c r="BS112" s="16"/>
    </row>
    <row r="113" spans="1:71" ht="56.25">
      <c r="A113" s="115"/>
      <c r="B113" s="122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40"/>
      <c r="AD113" s="39" t="s">
        <v>202</v>
      </c>
      <c r="AE113" s="39" t="s">
        <v>44</v>
      </c>
      <c r="AF113" s="40" t="s">
        <v>203</v>
      </c>
      <c r="AG113" s="39"/>
      <c r="AH113" s="39"/>
      <c r="AI113" s="40"/>
      <c r="AJ113" s="128"/>
      <c r="AK113" s="9"/>
      <c r="AL113" s="9"/>
      <c r="AM113" s="9"/>
      <c r="AN113" s="9"/>
      <c r="AO113" s="4">
        <f t="shared" si="13"/>
        <v>0</v>
      </c>
      <c r="AP113" s="4">
        <f t="shared" si="14"/>
        <v>0</v>
      </c>
      <c r="AQ113" s="61"/>
      <c r="AR113" s="61"/>
      <c r="AS113" s="61"/>
      <c r="AT113" s="61"/>
      <c r="AU113" s="61"/>
      <c r="AV113" s="61"/>
      <c r="AW113" s="61"/>
      <c r="AX113" s="61"/>
      <c r="AY113" s="4">
        <f t="shared" si="15"/>
        <v>0</v>
      </c>
      <c r="AZ113" s="61"/>
      <c r="BA113" s="61"/>
      <c r="BB113" s="61"/>
      <c r="BC113" s="61"/>
      <c r="BD113" s="4">
        <f t="shared" si="16"/>
        <v>0</v>
      </c>
      <c r="BE113" s="61"/>
      <c r="BF113" s="61"/>
      <c r="BG113" s="61"/>
      <c r="BH113" s="61"/>
      <c r="BI113" s="4">
        <f t="shared" si="17"/>
        <v>0</v>
      </c>
      <c r="BJ113" s="61"/>
      <c r="BK113" s="61"/>
      <c r="BL113" s="61"/>
      <c r="BM113" s="61"/>
      <c r="BN113" s="4">
        <f t="shared" si="18"/>
        <v>0</v>
      </c>
      <c r="BO113" s="61"/>
      <c r="BP113" s="61"/>
      <c r="BQ113" s="61"/>
      <c r="BR113" s="61"/>
      <c r="BS113" s="16"/>
    </row>
    <row r="114" spans="1:71" ht="136.5">
      <c r="A114" s="33" t="s">
        <v>204</v>
      </c>
      <c r="B114" s="34" t="s">
        <v>205</v>
      </c>
      <c r="C114" s="35" t="s">
        <v>39</v>
      </c>
      <c r="D114" s="35" t="s">
        <v>39</v>
      </c>
      <c r="E114" s="35" t="s">
        <v>39</v>
      </c>
      <c r="F114" s="35" t="s">
        <v>39</v>
      </c>
      <c r="G114" s="35" t="s">
        <v>39</v>
      </c>
      <c r="H114" s="35" t="s">
        <v>39</v>
      </c>
      <c r="I114" s="35" t="s">
        <v>39</v>
      </c>
      <c r="J114" s="35" t="s">
        <v>39</v>
      </c>
      <c r="K114" s="35" t="s">
        <v>39</v>
      </c>
      <c r="L114" s="35" t="s">
        <v>39</v>
      </c>
      <c r="M114" s="35" t="s">
        <v>39</v>
      </c>
      <c r="N114" s="35" t="s">
        <v>39</v>
      </c>
      <c r="O114" s="35" t="s">
        <v>39</v>
      </c>
      <c r="P114" s="35" t="s">
        <v>39</v>
      </c>
      <c r="Q114" s="35" t="s">
        <v>39</v>
      </c>
      <c r="R114" s="35" t="s">
        <v>39</v>
      </c>
      <c r="S114" s="35" t="s">
        <v>39</v>
      </c>
      <c r="T114" s="35" t="s">
        <v>39</v>
      </c>
      <c r="U114" s="35" t="s">
        <v>39</v>
      </c>
      <c r="V114" s="35" t="s">
        <v>39</v>
      </c>
      <c r="W114" s="35" t="s">
        <v>39</v>
      </c>
      <c r="X114" s="35" t="s">
        <v>39</v>
      </c>
      <c r="Y114" s="35" t="s">
        <v>39</v>
      </c>
      <c r="Z114" s="35" t="s">
        <v>39</v>
      </c>
      <c r="AA114" s="35" t="s">
        <v>39</v>
      </c>
      <c r="AB114" s="35" t="s">
        <v>39</v>
      </c>
      <c r="AC114" s="35" t="s">
        <v>39</v>
      </c>
      <c r="AD114" s="35" t="s">
        <v>39</v>
      </c>
      <c r="AE114" s="35" t="s">
        <v>39</v>
      </c>
      <c r="AF114" s="35" t="s">
        <v>39</v>
      </c>
      <c r="AG114" s="36" t="s">
        <v>39</v>
      </c>
      <c r="AH114" s="36" t="s">
        <v>39</v>
      </c>
      <c r="AI114" s="36" t="s">
        <v>39</v>
      </c>
      <c r="AJ114" s="7" t="s">
        <v>39</v>
      </c>
      <c r="AK114" s="7" t="s">
        <v>39</v>
      </c>
      <c r="AL114" s="7" t="s">
        <v>39</v>
      </c>
      <c r="AM114" s="7" t="s">
        <v>39</v>
      </c>
      <c r="AN114" s="7" t="s">
        <v>39</v>
      </c>
      <c r="AO114" s="4">
        <f t="shared" si="13"/>
        <v>10958264.600000001</v>
      </c>
      <c r="AP114" s="4">
        <f t="shared" si="14"/>
        <v>10958000.690000001</v>
      </c>
      <c r="AQ114" s="1">
        <f t="shared" ref="AQ114:BQ114" si="20">SUM(AQ115:AQ131)</f>
        <v>0</v>
      </c>
      <c r="AR114" s="1">
        <f t="shared" si="20"/>
        <v>0</v>
      </c>
      <c r="AS114" s="1">
        <f t="shared" si="20"/>
        <v>45000</v>
      </c>
      <c r="AT114" s="1">
        <f t="shared" si="20"/>
        <v>45000</v>
      </c>
      <c r="AU114" s="1">
        <f t="shared" si="20"/>
        <v>0</v>
      </c>
      <c r="AV114" s="1">
        <f t="shared" si="20"/>
        <v>0</v>
      </c>
      <c r="AW114" s="1">
        <f>SUM(AW115:AW131)</f>
        <v>10913264.600000001</v>
      </c>
      <c r="AX114" s="1">
        <f t="shared" si="20"/>
        <v>10913000.690000001</v>
      </c>
      <c r="AY114" s="4">
        <f t="shared" si="15"/>
        <v>11167600</v>
      </c>
      <c r="AZ114" s="1">
        <f t="shared" si="20"/>
        <v>0</v>
      </c>
      <c r="BA114" s="1">
        <f t="shared" si="20"/>
        <v>0</v>
      </c>
      <c r="BB114" s="1">
        <f t="shared" si="20"/>
        <v>0</v>
      </c>
      <c r="BC114" s="1">
        <f t="shared" si="20"/>
        <v>11167600</v>
      </c>
      <c r="BD114" s="4">
        <f t="shared" si="16"/>
        <v>10339200</v>
      </c>
      <c r="BE114" s="1">
        <f t="shared" si="20"/>
        <v>0</v>
      </c>
      <c r="BF114" s="1">
        <f t="shared" si="20"/>
        <v>0</v>
      </c>
      <c r="BG114" s="1">
        <f t="shared" si="20"/>
        <v>0</v>
      </c>
      <c r="BH114" s="1">
        <f t="shared" si="20"/>
        <v>10339200</v>
      </c>
      <c r="BI114" s="4">
        <f t="shared" si="17"/>
        <v>10318100</v>
      </c>
      <c r="BJ114" s="1">
        <f t="shared" si="20"/>
        <v>0</v>
      </c>
      <c r="BK114" s="1">
        <f t="shared" si="20"/>
        <v>0</v>
      </c>
      <c r="BL114" s="1">
        <f t="shared" si="20"/>
        <v>0</v>
      </c>
      <c r="BM114" s="1">
        <f t="shared" si="20"/>
        <v>10318100</v>
      </c>
      <c r="BN114" s="4">
        <f t="shared" si="18"/>
        <v>10226800</v>
      </c>
      <c r="BO114" s="1">
        <f t="shared" si="20"/>
        <v>0</v>
      </c>
      <c r="BP114" s="1">
        <f t="shared" si="20"/>
        <v>0</v>
      </c>
      <c r="BQ114" s="1">
        <f t="shared" si="20"/>
        <v>0</v>
      </c>
      <c r="BR114" s="1">
        <f>SUM(BR115:BR131)</f>
        <v>10226800</v>
      </c>
      <c r="BS114" s="16"/>
    </row>
    <row r="115" spans="1:71" ht="13.5" customHeight="1">
      <c r="A115" s="115" t="s">
        <v>206</v>
      </c>
      <c r="B115" s="122" t="s">
        <v>207</v>
      </c>
      <c r="C115" s="39" t="s">
        <v>94</v>
      </c>
      <c r="D115" s="39" t="s">
        <v>95</v>
      </c>
      <c r="E115" s="39" t="s">
        <v>96</v>
      </c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40"/>
      <c r="AD115" s="39"/>
      <c r="AE115" s="39"/>
      <c r="AF115" s="40"/>
      <c r="AG115" s="93" t="s">
        <v>416</v>
      </c>
      <c r="AH115" s="41"/>
      <c r="AI115" s="42"/>
      <c r="AJ115" s="128" t="s">
        <v>46</v>
      </c>
      <c r="AK115" s="9" t="s">
        <v>90</v>
      </c>
      <c r="AL115" s="9" t="s">
        <v>208</v>
      </c>
      <c r="AM115" s="86">
        <v>121</v>
      </c>
      <c r="AN115" s="9" t="s">
        <v>62</v>
      </c>
      <c r="AO115" s="4">
        <f t="shared" si="13"/>
        <v>4222844.09</v>
      </c>
      <c r="AP115" s="4">
        <f t="shared" si="14"/>
        <v>4222844.09</v>
      </c>
      <c r="AQ115" s="61"/>
      <c r="AR115" s="61"/>
      <c r="AS115" s="61"/>
      <c r="AT115" s="61"/>
      <c r="AU115" s="61"/>
      <c r="AV115" s="61"/>
      <c r="AW115" s="61">
        <v>4222844.09</v>
      </c>
      <c r="AX115" s="61">
        <v>4222844.09</v>
      </c>
      <c r="AY115" s="4">
        <f t="shared" si="15"/>
        <v>4385600</v>
      </c>
      <c r="AZ115" s="61"/>
      <c r="BA115" s="61"/>
      <c r="BB115" s="61"/>
      <c r="BC115" s="61">
        <v>4385600</v>
      </c>
      <c r="BD115" s="4">
        <f t="shared" si="16"/>
        <v>4832900</v>
      </c>
      <c r="BE115" s="61"/>
      <c r="BF115" s="61"/>
      <c r="BG115" s="61"/>
      <c r="BH115" s="61">
        <v>4832900</v>
      </c>
      <c r="BI115" s="4">
        <f t="shared" si="17"/>
        <v>4881200</v>
      </c>
      <c r="BJ115" s="61"/>
      <c r="BK115" s="61"/>
      <c r="BL115" s="61"/>
      <c r="BM115" s="61">
        <v>4881200</v>
      </c>
      <c r="BN115" s="4">
        <f t="shared" si="18"/>
        <v>4930000</v>
      </c>
      <c r="BO115" s="61"/>
      <c r="BP115" s="61"/>
      <c r="BQ115" s="61"/>
      <c r="BR115" s="61">
        <v>4930000</v>
      </c>
      <c r="BS115" s="16"/>
    </row>
    <row r="116" spans="1:71" ht="18" customHeight="1">
      <c r="A116" s="115"/>
      <c r="B116" s="122"/>
      <c r="C116" s="39" t="s">
        <v>94</v>
      </c>
      <c r="D116" s="39" t="s">
        <v>95</v>
      </c>
      <c r="E116" s="39" t="s">
        <v>96</v>
      </c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40"/>
      <c r="AD116" s="39"/>
      <c r="AE116" s="39"/>
      <c r="AF116" s="40"/>
      <c r="AG116" s="41"/>
      <c r="AH116" s="41"/>
      <c r="AI116" s="42"/>
      <c r="AJ116" s="128"/>
      <c r="AK116" s="9" t="s">
        <v>90</v>
      </c>
      <c r="AL116" s="9" t="s">
        <v>208</v>
      </c>
      <c r="AM116" s="9" t="s">
        <v>92</v>
      </c>
      <c r="AN116" s="9" t="s">
        <v>62</v>
      </c>
      <c r="AO116" s="4">
        <f>AQ116+AS116+AU116+AW116</f>
        <v>47000</v>
      </c>
      <c r="AP116" s="4">
        <f>AR116+AT116+AV116+AX116</f>
        <v>47000</v>
      </c>
      <c r="AQ116" s="61"/>
      <c r="AR116" s="61"/>
      <c r="AS116" s="61">
        <v>45000</v>
      </c>
      <c r="AT116" s="61">
        <v>45000</v>
      </c>
      <c r="AU116" s="61"/>
      <c r="AV116" s="61"/>
      <c r="AW116" s="61">
        <v>2000</v>
      </c>
      <c r="AX116" s="61">
        <v>2000</v>
      </c>
      <c r="AY116" s="4">
        <f>AZ116+BA116+BB116+BC116</f>
        <v>1600</v>
      </c>
      <c r="AZ116" s="61"/>
      <c r="BA116" s="61"/>
      <c r="BB116" s="61"/>
      <c r="BC116" s="61">
        <v>1600</v>
      </c>
      <c r="BD116" s="4">
        <f>BE116+BF116+BG116+BH116</f>
        <v>0</v>
      </c>
      <c r="BE116" s="61"/>
      <c r="BF116" s="61"/>
      <c r="BG116" s="61"/>
      <c r="BH116" s="61"/>
      <c r="BI116" s="4"/>
      <c r="BJ116" s="61"/>
      <c r="BK116" s="61"/>
      <c r="BL116" s="61"/>
      <c r="BM116" s="61"/>
      <c r="BN116" s="4">
        <f>BO116+BP116+BQ116+BR116</f>
        <v>0</v>
      </c>
      <c r="BO116" s="61"/>
      <c r="BP116" s="61"/>
      <c r="BQ116" s="61"/>
      <c r="BR116" s="61"/>
      <c r="BS116" s="16"/>
    </row>
    <row r="117" spans="1:71">
      <c r="A117" s="115"/>
      <c r="B117" s="122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40"/>
      <c r="AD117" s="39"/>
      <c r="AE117" s="39"/>
      <c r="AF117" s="40"/>
      <c r="AG117" s="39"/>
      <c r="AH117" s="39"/>
      <c r="AI117" s="40"/>
      <c r="AJ117" s="128"/>
      <c r="AK117" s="9" t="s">
        <v>90</v>
      </c>
      <c r="AL117" s="9" t="s">
        <v>208</v>
      </c>
      <c r="AM117" s="9" t="s">
        <v>91</v>
      </c>
      <c r="AN117" s="9" t="s">
        <v>62</v>
      </c>
      <c r="AO117" s="4">
        <f t="shared" si="13"/>
        <v>1327585.1499999999</v>
      </c>
      <c r="AP117" s="4">
        <f t="shared" si="14"/>
        <v>1327585.1499999999</v>
      </c>
      <c r="AQ117" s="61"/>
      <c r="AR117" s="61"/>
      <c r="AS117" s="61"/>
      <c r="AT117" s="61"/>
      <c r="AU117" s="61"/>
      <c r="AV117" s="61"/>
      <c r="AW117" s="61">
        <v>1327585.1499999999</v>
      </c>
      <c r="AX117" s="61">
        <v>1327585.1499999999</v>
      </c>
      <c r="AY117" s="4">
        <f t="shared" si="15"/>
        <v>1324400</v>
      </c>
      <c r="AZ117" s="61"/>
      <c r="BA117" s="61"/>
      <c r="BB117" s="61"/>
      <c r="BC117" s="61">
        <v>1324400</v>
      </c>
      <c r="BD117" s="4">
        <f t="shared" si="16"/>
        <v>1459500</v>
      </c>
      <c r="BE117" s="61"/>
      <c r="BF117" s="61"/>
      <c r="BG117" s="61"/>
      <c r="BH117" s="61">
        <v>1459500</v>
      </c>
      <c r="BI117" s="4">
        <f>BJ117+BK117+BL117+BM117</f>
        <v>1474100</v>
      </c>
      <c r="BJ117" s="61"/>
      <c r="BK117" s="61"/>
      <c r="BL117" s="61"/>
      <c r="BM117" s="61">
        <v>1474100</v>
      </c>
      <c r="BN117" s="4">
        <f t="shared" si="18"/>
        <v>1488900</v>
      </c>
      <c r="BO117" s="61"/>
      <c r="BP117" s="61"/>
      <c r="BQ117" s="61"/>
      <c r="BR117" s="61">
        <v>1488900</v>
      </c>
      <c r="BS117" s="16"/>
    </row>
    <row r="118" spans="1:71">
      <c r="A118" s="115"/>
      <c r="B118" s="122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40"/>
      <c r="AD118" s="39"/>
      <c r="AE118" s="39"/>
      <c r="AF118" s="40"/>
      <c r="AG118" s="39"/>
      <c r="AH118" s="39"/>
      <c r="AI118" s="40"/>
      <c r="AJ118" s="128"/>
      <c r="AK118" s="9" t="s">
        <v>90</v>
      </c>
      <c r="AL118" s="9" t="s">
        <v>208</v>
      </c>
      <c r="AM118" s="9" t="s">
        <v>65</v>
      </c>
      <c r="AN118" s="9" t="s">
        <v>55</v>
      </c>
      <c r="AO118" s="4">
        <f t="shared" si="13"/>
        <v>305842.34000000003</v>
      </c>
      <c r="AP118" s="4">
        <f t="shared" si="14"/>
        <v>305842.34000000003</v>
      </c>
      <c r="AQ118" s="61"/>
      <c r="AR118" s="61"/>
      <c r="AS118" s="61"/>
      <c r="AT118" s="61"/>
      <c r="AU118" s="61"/>
      <c r="AV118" s="61"/>
      <c r="AW118" s="61">
        <v>305842.34000000003</v>
      </c>
      <c r="AX118" s="61">
        <v>305842.34000000003</v>
      </c>
      <c r="AY118" s="4">
        <f t="shared" si="15"/>
        <v>445000</v>
      </c>
      <c r="AZ118" s="61"/>
      <c r="BA118" s="61"/>
      <c r="BB118" s="61"/>
      <c r="BC118" s="61">
        <v>445000</v>
      </c>
      <c r="BD118" s="4">
        <f t="shared" si="16"/>
        <v>445000</v>
      </c>
      <c r="BE118" s="61"/>
      <c r="BF118" s="61"/>
      <c r="BG118" s="61"/>
      <c r="BH118" s="61">
        <v>445000</v>
      </c>
      <c r="BI118" s="4">
        <f t="shared" si="17"/>
        <v>445000</v>
      </c>
      <c r="BJ118" s="61"/>
      <c r="BK118" s="61"/>
      <c r="BL118" s="61"/>
      <c r="BM118" s="61">
        <v>445000</v>
      </c>
      <c r="BN118" s="4">
        <f t="shared" si="18"/>
        <v>365000</v>
      </c>
      <c r="BO118" s="61"/>
      <c r="BP118" s="61"/>
      <c r="BQ118" s="61"/>
      <c r="BR118" s="61">
        <v>365000</v>
      </c>
      <c r="BS118" s="16"/>
    </row>
    <row r="119" spans="1:71">
      <c r="A119" s="115"/>
      <c r="B119" s="122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40"/>
      <c r="AD119" s="39"/>
      <c r="AE119" s="39"/>
      <c r="AF119" s="40"/>
      <c r="AG119" s="39"/>
      <c r="AH119" s="39"/>
      <c r="AI119" s="40"/>
      <c r="AJ119" s="128"/>
      <c r="AK119" s="9" t="s">
        <v>90</v>
      </c>
      <c r="AL119" s="9" t="s">
        <v>208</v>
      </c>
      <c r="AM119" s="9" t="s">
        <v>65</v>
      </c>
      <c r="AN119" s="86">
        <v>310</v>
      </c>
      <c r="AO119" s="4">
        <f>AQ119+AS119+AU119+AW119</f>
        <v>4074.54</v>
      </c>
      <c r="AP119" s="4">
        <f>AR119+AT119+AV119+AX119</f>
        <v>4074.54</v>
      </c>
      <c r="AQ119" s="61"/>
      <c r="AR119" s="61"/>
      <c r="AS119" s="61"/>
      <c r="AT119" s="61"/>
      <c r="AU119" s="61"/>
      <c r="AV119" s="61"/>
      <c r="AW119" s="61">
        <v>4074.54</v>
      </c>
      <c r="AX119" s="61">
        <v>4074.54</v>
      </c>
      <c r="AY119" s="4">
        <f>AZ119+BA119+BB119+BC119</f>
        <v>0</v>
      </c>
      <c r="AZ119" s="61"/>
      <c r="BA119" s="61"/>
      <c r="BB119" s="61"/>
      <c r="BC119" s="61"/>
      <c r="BD119" s="4">
        <f>BE119+BF119+BG119+BH119</f>
        <v>0</v>
      </c>
      <c r="BE119" s="61"/>
      <c r="BF119" s="61"/>
      <c r="BG119" s="61"/>
      <c r="BH119" s="61"/>
      <c r="BI119" s="4">
        <f>BJ119+BK119+BL119+BM119</f>
        <v>0</v>
      </c>
      <c r="BJ119" s="61"/>
      <c r="BK119" s="61"/>
      <c r="BL119" s="61"/>
      <c r="BM119" s="61"/>
      <c r="BN119" s="4">
        <f>BO119+BP119+BQ119+BR119</f>
        <v>0</v>
      </c>
      <c r="BO119" s="61"/>
      <c r="BP119" s="61"/>
      <c r="BQ119" s="61"/>
      <c r="BR119" s="61"/>
      <c r="BS119" s="16"/>
    </row>
    <row r="120" spans="1:71">
      <c r="A120" s="115"/>
      <c r="B120" s="122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40"/>
      <c r="AD120" s="39"/>
      <c r="AE120" s="39"/>
      <c r="AF120" s="40"/>
      <c r="AG120" s="39"/>
      <c r="AH120" s="39"/>
      <c r="AI120" s="40"/>
      <c r="AJ120" s="128"/>
      <c r="AK120" s="9" t="s">
        <v>90</v>
      </c>
      <c r="AL120" s="9" t="s">
        <v>208</v>
      </c>
      <c r="AM120" s="9" t="s">
        <v>54</v>
      </c>
      <c r="AN120" s="9" t="s">
        <v>55</v>
      </c>
      <c r="AO120" s="4">
        <f t="shared" si="13"/>
        <v>1165102.05</v>
      </c>
      <c r="AP120" s="4">
        <f t="shared" si="14"/>
        <v>1165102.05</v>
      </c>
      <c r="AQ120" s="61"/>
      <c r="AR120" s="61"/>
      <c r="AS120" s="61"/>
      <c r="AT120" s="61"/>
      <c r="AU120" s="61"/>
      <c r="AV120" s="61"/>
      <c r="AW120" s="61">
        <v>1165102.05</v>
      </c>
      <c r="AX120" s="61">
        <v>1165102.05</v>
      </c>
      <c r="AY120" s="4">
        <f t="shared" si="15"/>
        <v>1161100</v>
      </c>
      <c r="AZ120" s="61"/>
      <c r="BA120" s="61"/>
      <c r="BB120" s="61"/>
      <c r="BC120" s="61">
        <v>1161100</v>
      </c>
      <c r="BD120" s="4">
        <f t="shared" si="16"/>
        <v>843000</v>
      </c>
      <c r="BE120" s="61"/>
      <c r="BF120" s="61"/>
      <c r="BG120" s="61"/>
      <c r="BH120" s="61">
        <v>843000</v>
      </c>
      <c r="BI120" s="4">
        <f t="shared" si="17"/>
        <v>847400</v>
      </c>
      <c r="BJ120" s="61"/>
      <c r="BK120" s="61"/>
      <c r="BL120" s="61"/>
      <c r="BM120" s="61">
        <v>847400</v>
      </c>
      <c r="BN120" s="4">
        <f t="shared" si="18"/>
        <v>760800</v>
      </c>
      <c r="BO120" s="61"/>
      <c r="BP120" s="61"/>
      <c r="BQ120" s="61"/>
      <c r="BR120" s="61">
        <v>760800</v>
      </c>
      <c r="BS120" s="16"/>
    </row>
    <row r="121" spans="1:71">
      <c r="A121" s="115"/>
      <c r="B121" s="122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40"/>
      <c r="AD121" s="39"/>
      <c r="AE121" s="39"/>
      <c r="AF121" s="40"/>
      <c r="AG121" s="39"/>
      <c r="AH121" s="39"/>
      <c r="AI121" s="40"/>
      <c r="AJ121" s="128"/>
      <c r="AK121" s="9" t="s">
        <v>90</v>
      </c>
      <c r="AL121" s="9" t="s">
        <v>208</v>
      </c>
      <c r="AM121" s="9" t="s">
        <v>54</v>
      </c>
      <c r="AN121" s="9" t="s">
        <v>308</v>
      </c>
      <c r="AO121" s="4">
        <f t="shared" si="13"/>
        <v>82670</v>
      </c>
      <c r="AP121" s="4">
        <f t="shared" si="14"/>
        <v>82670</v>
      </c>
      <c r="AQ121" s="61"/>
      <c r="AR121" s="61"/>
      <c r="AS121" s="61"/>
      <c r="AT121" s="61"/>
      <c r="AU121" s="61"/>
      <c r="AV121" s="61"/>
      <c r="AW121" s="61">
        <v>82670</v>
      </c>
      <c r="AX121" s="61">
        <v>82670</v>
      </c>
      <c r="AY121" s="4">
        <f t="shared" si="15"/>
        <v>200000</v>
      </c>
      <c r="AZ121" s="61"/>
      <c r="BA121" s="61"/>
      <c r="BB121" s="61"/>
      <c r="BC121" s="61">
        <v>200000</v>
      </c>
      <c r="BD121" s="4">
        <f t="shared" si="16"/>
        <v>300000</v>
      </c>
      <c r="BE121" s="61"/>
      <c r="BF121" s="61"/>
      <c r="BG121" s="61"/>
      <c r="BH121" s="61">
        <v>300000</v>
      </c>
      <c r="BI121" s="4">
        <f t="shared" si="17"/>
        <v>300000</v>
      </c>
      <c r="BJ121" s="61"/>
      <c r="BK121" s="61"/>
      <c r="BL121" s="61"/>
      <c r="BM121" s="61">
        <v>300000</v>
      </c>
      <c r="BN121" s="4">
        <f t="shared" si="18"/>
        <v>300000</v>
      </c>
      <c r="BO121" s="61"/>
      <c r="BP121" s="61"/>
      <c r="BQ121" s="61"/>
      <c r="BR121" s="61">
        <v>300000</v>
      </c>
      <c r="BS121" s="16"/>
    </row>
    <row r="122" spans="1:71">
      <c r="A122" s="115"/>
      <c r="B122" s="122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40"/>
      <c r="AD122" s="39"/>
      <c r="AE122" s="39"/>
      <c r="AF122" s="40"/>
      <c r="AG122" s="39"/>
      <c r="AH122" s="39"/>
      <c r="AI122" s="40"/>
      <c r="AJ122" s="128"/>
      <c r="AK122" s="9" t="s">
        <v>90</v>
      </c>
      <c r="AL122" s="9" t="s">
        <v>208</v>
      </c>
      <c r="AM122" s="9" t="s">
        <v>54</v>
      </c>
      <c r="AN122" s="9" t="s">
        <v>76</v>
      </c>
      <c r="AO122" s="4">
        <f t="shared" si="13"/>
        <v>670163.28</v>
      </c>
      <c r="AP122" s="4">
        <f t="shared" si="14"/>
        <v>670163.28</v>
      </c>
      <c r="AQ122" s="61"/>
      <c r="AR122" s="61"/>
      <c r="AS122" s="61"/>
      <c r="AT122" s="61"/>
      <c r="AU122" s="61"/>
      <c r="AV122" s="61"/>
      <c r="AW122" s="61">
        <v>670163.28</v>
      </c>
      <c r="AX122" s="61">
        <v>670163.28</v>
      </c>
      <c r="AY122" s="4">
        <f t="shared" si="15"/>
        <v>928000</v>
      </c>
      <c r="AZ122" s="61"/>
      <c r="BA122" s="61"/>
      <c r="BB122" s="61"/>
      <c r="BC122" s="61">
        <v>928000</v>
      </c>
      <c r="BD122" s="4">
        <f t="shared" si="16"/>
        <v>500000</v>
      </c>
      <c r="BE122" s="61"/>
      <c r="BF122" s="61"/>
      <c r="BG122" s="61"/>
      <c r="BH122" s="61">
        <v>500000</v>
      </c>
      <c r="BI122" s="4">
        <f t="shared" si="17"/>
        <v>400000</v>
      </c>
      <c r="BJ122" s="61"/>
      <c r="BK122" s="61"/>
      <c r="BL122" s="61"/>
      <c r="BM122" s="61">
        <v>400000</v>
      </c>
      <c r="BN122" s="4">
        <f t="shared" si="18"/>
        <v>400000</v>
      </c>
      <c r="BO122" s="61"/>
      <c r="BP122" s="61"/>
      <c r="BQ122" s="61"/>
      <c r="BR122" s="61">
        <v>400000</v>
      </c>
      <c r="BS122" s="16"/>
    </row>
    <row r="123" spans="1:71">
      <c r="A123" s="115"/>
      <c r="B123" s="122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40"/>
      <c r="AD123" s="39"/>
      <c r="AE123" s="39"/>
      <c r="AF123" s="40"/>
      <c r="AG123" s="39"/>
      <c r="AH123" s="39"/>
      <c r="AI123" s="40"/>
      <c r="AJ123" s="128"/>
      <c r="AK123" s="9" t="s">
        <v>90</v>
      </c>
      <c r="AL123" s="9" t="s">
        <v>208</v>
      </c>
      <c r="AM123" s="9" t="s">
        <v>67</v>
      </c>
      <c r="AN123" s="9" t="s">
        <v>49</v>
      </c>
      <c r="AO123" s="4">
        <f t="shared" si="13"/>
        <v>31759</v>
      </c>
      <c r="AP123" s="4">
        <f t="shared" si="14"/>
        <v>31759</v>
      </c>
      <c r="AQ123" s="61"/>
      <c r="AR123" s="61"/>
      <c r="AS123" s="61"/>
      <c r="AT123" s="61"/>
      <c r="AU123" s="61"/>
      <c r="AV123" s="61"/>
      <c r="AW123" s="61">
        <v>31759</v>
      </c>
      <c r="AX123" s="61">
        <v>31759</v>
      </c>
      <c r="AY123" s="4">
        <f t="shared" si="15"/>
        <v>100000</v>
      </c>
      <c r="AZ123" s="61"/>
      <c r="BA123" s="61"/>
      <c r="BB123" s="61"/>
      <c r="BC123" s="61">
        <v>100000</v>
      </c>
      <c r="BD123" s="4">
        <f t="shared" si="16"/>
        <v>0</v>
      </c>
      <c r="BE123" s="61"/>
      <c r="BF123" s="61"/>
      <c r="BG123" s="61"/>
      <c r="BH123" s="61"/>
      <c r="BI123" s="4">
        <f t="shared" si="17"/>
        <v>0</v>
      </c>
      <c r="BJ123" s="61"/>
      <c r="BK123" s="61"/>
      <c r="BL123" s="61"/>
      <c r="BM123" s="61"/>
      <c r="BN123" s="4">
        <f t="shared" si="18"/>
        <v>0</v>
      </c>
      <c r="BO123" s="61"/>
      <c r="BP123" s="61"/>
      <c r="BQ123" s="61"/>
      <c r="BR123" s="61"/>
      <c r="BS123" s="16"/>
    </row>
    <row r="124" spans="1:71">
      <c r="A124" s="115"/>
      <c r="B124" s="122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40"/>
      <c r="AD124" s="39"/>
      <c r="AE124" s="39"/>
      <c r="AF124" s="40"/>
      <c r="AG124" s="39"/>
      <c r="AH124" s="39"/>
      <c r="AI124" s="40"/>
      <c r="AJ124" s="128"/>
      <c r="AK124" s="9" t="s">
        <v>90</v>
      </c>
      <c r="AL124" s="9" t="s">
        <v>208</v>
      </c>
      <c r="AM124" s="9" t="s">
        <v>70</v>
      </c>
      <c r="AN124" s="9" t="s">
        <v>49</v>
      </c>
      <c r="AO124" s="4">
        <f t="shared" si="13"/>
        <v>47054.58</v>
      </c>
      <c r="AP124" s="4">
        <f t="shared" si="14"/>
        <v>47054.58</v>
      </c>
      <c r="AQ124" s="61"/>
      <c r="AR124" s="61"/>
      <c r="AS124" s="61"/>
      <c r="AT124" s="61"/>
      <c r="AU124" s="61"/>
      <c r="AV124" s="61"/>
      <c r="AW124" s="61">
        <v>47054.58</v>
      </c>
      <c r="AX124" s="61">
        <v>47054.58</v>
      </c>
      <c r="AY124" s="4">
        <f t="shared" si="15"/>
        <v>15500</v>
      </c>
      <c r="AZ124" s="61"/>
      <c r="BA124" s="61"/>
      <c r="BB124" s="61"/>
      <c r="BC124" s="61">
        <v>15500</v>
      </c>
      <c r="BD124" s="4">
        <f t="shared" si="16"/>
        <v>0</v>
      </c>
      <c r="BE124" s="61"/>
      <c r="BF124" s="61"/>
      <c r="BG124" s="61"/>
      <c r="BH124" s="61"/>
      <c r="BI124" s="4">
        <f t="shared" si="17"/>
        <v>0</v>
      </c>
      <c r="BJ124" s="61"/>
      <c r="BK124" s="61"/>
      <c r="BL124" s="61"/>
      <c r="BM124" s="61"/>
      <c r="BN124" s="4">
        <f t="shared" si="18"/>
        <v>0</v>
      </c>
      <c r="BO124" s="61"/>
      <c r="BP124" s="61"/>
      <c r="BQ124" s="61"/>
      <c r="BR124" s="61"/>
      <c r="BS124" s="16"/>
    </row>
    <row r="125" spans="1:71">
      <c r="A125" s="115"/>
      <c r="B125" s="122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40"/>
      <c r="AD125" s="39"/>
      <c r="AE125" s="39"/>
      <c r="AF125" s="40"/>
      <c r="AG125" s="39"/>
      <c r="AH125" s="39"/>
      <c r="AI125" s="40"/>
      <c r="AJ125" s="128"/>
      <c r="AK125" s="9" t="s">
        <v>90</v>
      </c>
      <c r="AL125" s="86">
        <v>110190010</v>
      </c>
      <c r="AM125" s="9" t="s">
        <v>91</v>
      </c>
      <c r="AN125" s="9" t="s">
        <v>62</v>
      </c>
      <c r="AO125" s="4">
        <f t="shared" si="13"/>
        <v>0</v>
      </c>
      <c r="AP125" s="4">
        <f t="shared" si="14"/>
        <v>0</v>
      </c>
      <c r="AQ125" s="61"/>
      <c r="AR125" s="61"/>
      <c r="AS125" s="61"/>
      <c r="AT125" s="61"/>
      <c r="AU125" s="61"/>
      <c r="AV125" s="61"/>
      <c r="AW125" s="61"/>
      <c r="AX125" s="61"/>
      <c r="AY125" s="4">
        <f t="shared" si="15"/>
        <v>0</v>
      </c>
      <c r="AZ125" s="61"/>
      <c r="BA125" s="61"/>
      <c r="BB125" s="61"/>
      <c r="BC125" s="61"/>
      <c r="BD125" s="4">
        <f t="shared" si="16"/>
        <v>0</v>
      </c>
      <c r="BE125" s="61"/>
      <c r="BF125" s="61"/>
      <c r="BG125" s="61"/>
      <c r="BH125" s="61"/>
      <c r="BI125" s="4">
        <f t="shared" si="17"/>
        <v>0</v>
      </c>
      <c r="BJ125" s="61"/>
      <c r="BK125" s="61"/>
      <c r="BL125" s="61"/>
      <c r="BM125" s="61"/>
      <c r="BN125" s="4">
        <f t="shared" si="18"/>
        <v>0</v>
      </c>
      <c r="BO125" s="61"/>
      <c r="BP125" s="61"/>
      <c r="BQ125" s="61"/>
      <c r="BR125" s="61"/>
      <c r="BS125" s="16"/>
    </row>
    <row r="126" spans="1:71">
      <c r="A126" s="115"/>
      <c r="B126" s="122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40"/>
      <c r="AD126" s="39"/>
      <c r="AE126" s="39"/>
      <c r="AF126" s="40"/>
      <c r="AG126" s="39"/>
      <c r="AH126" s="39"/>
      <c r="AI126" s="40"/>
      <c r="AJ126" s="128"/>
      <c r="AK126" s="9" t="s">
        <v>90</v>
      </c>
      <c r="AL126" s="86">
        <v>110190010</v>
      </c>
      <c r="AM126" s="9" t="s">
        <v>69</v>
      </c>
      <c r="AN126" s="9" t="s">
        <v>49</v>
      </c>
      <c r="AO126" s="4">
        <f t="shared" si="13"/>
        <v>1836077</v>
      </c>
      <c r="AP126" s="4">
        <f t="shared" si="14"/>
        <v>1836077</v>
      </c>
      <c r="AQ126" s="61"/>
      <c r="AR126" s="61"/>
      <c r="AS126" s="61"/>
      <c r="AT126" s="61"/>
      <c r="AU126" s="61"/>
      <c r="AV126" s="61"/>
      <c r="AW126" s="61">
        <v>1836077</v>
      </c>
      <c r="AX126" s="61">
        <v>1836077</v>
      </c>
      <c r="AY126" s="4">
        <f t="shared" si="15"/>
        <v>1500000</v>
      </c>
      <c r="AZ126" s="61"/>
      <c r="BA126" s="61"/>
      <c r="BB126" s="61"/>
      <c r="BC126" s="61">
        <v>1500000</v>
      </c>
      <c r="BD126" s="4">
        <f t="shared" si="16"/>
        <v>800000</v>
      </c>
      <c r="BE126" s="61"/>
      <c r="BF126" s="61"/>
      <c r="BG126" s="61"/>
      <c r="BH126" s="61">
        <v>800000</v>
      </c>
      <c r="BI126" s="4">
        <f t="shared" si="17"/>
        <v>800000</v>
      </c>
      <c r="BJ126" s="61"/>
      <c r="BK126" s="61"/>
      <c r="BL126" s="61"/>
      <c r="BM126" s="61">
        <v>800000</v>
      </c>
      <c r="BN126" s="4">
        <f t="shared" si="18"/>
        <v>800000</v>
      </c>
      <c r="BO126" s="61"/>
      <c r="BP126" s="61"/>
      <c r="BQ126" s="61"/>
      <c r="BR126" s="61">
        <v>800000</v>
      </c>
      <c r="BS126" s="16"/>
    </row>
    <row r="127" spans="1:71" ht="33.950000000000003" customHeight="1">
      <c r="A127" s="115" t="s">
        <v>210</v>
      </c>
      <c r="B127" s="122" t="s">
        <v>211</v>
      </c>
      <c r="C127" s="39" t="s">
        <v>94</v>
      </c>
      <c r="D127" s="39" t="s">
        <v>44</v>
      </c>
      <c r="E127" s="39" t="s">
        <v>96</v>
      </c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40"/>
      <c r="AD127" s="39"/>
      <c r="AE127" s="39"/>
      <c r="AF127" s="40"/>
      <c r="AG127" s="92" t="s">
        <v>418</v>
      </c>
      <c r="AH127" s="96"/>
      <c r="AI127" s="97" t="s">
        <v>421</v>
      </c>
      <c r="AJ127" s="128" t="s">
        <v>46</v>
      </c>
      <c r="AK127" s="9" t="s">
        <v>90</v>
      </c>
      <c r="AL127" s="9" t="s">
        <v>209</v>
      </c>
      <c r="AM127" s="9" t="s">
        <v>93</v>
      </c>
      <c r="AN127" s="9" t="s">
        <v>62</v>
      </c>
      <c r="AO127" s="4">
        <f t="shared" si="13"/>
        <v>954033.09</v>
      </c>
      <c r="AP127" s="4">
        <f t="shared" si="14"/>
        <v>954033.09</v>
      </c>
      <c r="AQ127" s="61"/>
      <c r="AR127" s="61"/>
      <c r="AS127" s="61"/>
      <c r="AT127" s="61"/>
      <c r="AU127" s="61"/>
      <c r="AV127" s="61"/>
      <c r="AW127" s="61">
        <v>954033.09</v>
      </c>
      <c r="AX127" s="61">
        <v>954033.09</v>
      </c>
      <c r="AY127" s="4">
        <f t="shared" si="15"/>
        <v>849800</v>
      </c>
      <c r="AZ127" s="61"/>
      <c r="BA127" s="61"/>
      <c r="BB127" s="61"/>
      <c r="BC127" s="61">
        <v>849800</v>
      </c>
      <c r="BD127" s="4">
        <f t="shared" si="16"/>
        <v>890000</v>
      </c>
      <c r="BE127" s="61"/>
      <c r="BF127" s="61"/>
      <c r="BG127" s="61"/>
      <c r="BH127" s="61">
        <v>890000</v>
      </c>
      <c r="BI127" s="4">
        <f t="shared" si="17"/>
        <v>898900</v>
      </c>
      <c r="BJ127" s="61"/>
      <c r="BK127" s="61"/>
      <c r="BL127" s="61"/>
      <c r="BM127" s="61">
        <v>898900</v>
      </c>
      <c r="BN127" s="4">
        <f t="shared" si="18"/>
        <v>907900</v>
      </c>
      <c r="BO127" s="61"/>
      <c r="BP127" s="61"/>
      <c r="BQ127" s="61"/>
      <c r="BR127" s="61">
        <v>907900</v>
      </c>
      <c r="BS127" s="16"/>
    </row>
    <row r="128" spans="1:71">
      <c r="A128" s="115"/>
      <c r="B128" s="122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40"/>
      <c r="AD128" s="39"/>
      <c r="AE128" s="39"/>
      <c r="AF128" s="40"/>
      <c r="AG128" s="39"/>
      <c r="AH128" s="39"/>
      <c r="AI128" s="40"/>
      <c r="AJ128" s="128"/>
      <c r="AK128" s="9" t="s">
        <v>90</v>
      </c>
      <c r="AL128" s="9" t="s">
        <v>209</v>
      </c>
      <c r="AM128" s="86">
        <v>129</v>
      </c>
      <c r="AN128" s="9" t="s">
        <v>62</v>
      </c>
      <c r="AO128" s="4">
        <f t="shared" si="13"/>
        <v>263059.48</v>
      </c>
      <c r="AP128" s="4">
        <f t="shared" si="14"/>
        <v>263059.48</v>
      </c>
      <c r="AQ128" s="61"/>
      <c r="AR128" s="61"/>
      <c r="AS128" s="61"/>
      <c r="AT128" s="61"/>
      <c r="AU128" s="61"/>
      <c r="AV128" s="61"/>
      <c r="AW128" s="61">
        <v>263059.48</v>
      </c>
      <c r="AX128" s="61">
        <v>263059.48</v>
      </c>
      <c r="AY128" s="4">
        <f t="shared" si="15"/>
        <v>256600</v>
      </c>
      <c r="AZ128" s="61"/>
      <c r="BA128" s="61"/>
      <c r="BB128" s="61"/>
      <c r="BC128" s="61">
        <v>256600</v>
      </c>
      <c r="BD128" s="4">
        <f t="shared" si="16"/>
        <v>268800</v>
      </c>
      <c r="BE128" s="61"/>
      <c r="BF128" s="61"/>
      <c r="BG128" s="61"/>
      <c r="BH128" s="61">
        <v>268800</v>
      </c>
      <c r="BI128" s="4">
        <f t="shared" si="17"/>
        <v>271500</v>
      </c>
      <c r="BJ128" s="61"/>
      <c r="BK128" s="61"/>
      <c r="BL128" s="61"/>
      <c r="BM128" s="61">
        <v>271500</v>
      </c>
      <c r="BN128" s="4">
        <f t="shared" si="18"/>
        <v>274200</v>
      </c>
      <c r="BO128" s="61"/>
      <c r="BP128" s="61"/>
      <c r="BQ128" s="61"/>
      <c r="BR128" s="61">
        <v>274200</v>
      </c>
      <c r="BS128" s="16"/>
    </row>
    <row r="129" spans="1:71" ht="45">
      <c r="A129" s="37" t="s">
        <v>212</v>
      </c>
      <c r="B129" s="38" t="s">
        <v>213</v>
      </c>
      <c r="C129" s="39" t="s">
        <v>42</v>
      </c>
      <c r="D129" s="39" t="s">
        <v>124</v>
      </c>
      <c r="E129" s="39" t="s">
        <v>43</v>
      </c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40"/>
      <c r="AD129" s="39"/>
      <c r="AE129" s="39"/>
      <c r="AF129" s="40"/>
      <c r="AG129" s="41"/>
      <c r="AH129" s="41"/>
      <c r="AI129" s="42"/>
      <c r="AJ129" s="8" t="s">
        <v>102</v>
      </c>
      <c r="AK129" s="9" t="s">
        <v>99</v>
      </c>
      <c r="AL129" s="9" t="s">
        <v>214</v>
      </c>
      <c r="AM129" s="9" t="s">
        <v>100</v>
      </c>
      <c r="AN129" s="9" t="s">
        <v>49</v>
      </c>
      <c r="AO129" s="4">
        <f t="shared" si="13"/>
        <v>1000</v>
      </c>
      <c r="AP129" s="4">
        <f t="shared" si="14"/>
        <v>736.09</v>
      </c>
      <c r="AQ129" s="61"/>
      <c r="AR129" s="61"/>
      <c r="AS129" s="61"/>
      <c r="AT129" s="61"/>
      <c r="AU129" s="61"/>
      <c r="AV129" s="61"/>
      <c r="AW129" s="61">
        <v>1000</v>
      </c>
      <c r="AX129" s="61">
        <v>736.09</v>
      </c>
      <c r="AY129" s="4">
        <f t="shared" si="15"/>
        <v>0</v>
      </c>
      <c r="AZ129" s="61"/>
      <c r="BA129" s="61"/>
      <c r="BB129" s="61"/>
      <c r="BC129" s="61"/>
      <c r="BD129" s="4">
        <f t="shared" si="16"/>
        <v>0</v>
      </c>
      <c r="BE129" s="61"/>
      <c r="BF129" s="61"/>
      <c r="BG129" s="61"/>
      <c r="BH129" s="61"/>
      <c r="BI129" s="4">
        <f t="shared" si="17"/>
        <v>0</v>
      </c>
      <c r="BJ129" s="61"/>
      <c r="BK129" s="61"/>
      <c r="BL129" s="61"/>
      <c r="BM129" s="61"/>
      <c r="BN129" s="4">
        <f t="shared" si="18"/>
        <v>0</v>
      </c>
      <c r="BO129" s="61"/>
      <c r="BP129" s="61"/>
      <c r="BQ129" s="61"/>
      <c r="BR129" s="61"/>
      <c r="BS129" s="16"/>
    </row>
    <row r="130" spans="1:71" ht="54.75" customHeight="1">
      <c r="A130" s="134" t="s">
        <v>394</v>
      </c>
      <c r="B130" s="43" t="s">
        <v>395</v>
      </c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40"/>
      <c r="AD130" s="39"/>
      <c r="AE130" s="39"/>
      <c r="AF130" s="40"/>
      <c r="AG130" s="41"/>
      <c r="AH130" s="41"/>
      <c r="AI130" s="42"/>
      <c r="AJ130" s="10" t="s">
        <v>79</v>
      </c>
      <c r="AK130" s="11" t="s">
        <v>396</v>
      </c>
      <c r="AL130" s="9" t="s">
        <v>397</v>
      </c>
      <c r="AM130" s="11" t="s">
        <v>398</v>
      </c>
      <c r="AN130" s="11" t="s">
        <v>49</v>
      </c>
      <c r="AO130" s="4">
        <f t="shared" si="13"/>
        <v>0</v>
      </c>
      <c r="AP130" s="4">
        <f t="shared" si="14"/>
        <v>0</v>
      </c>
      <c r="AQ130" s="61"/>
      <c r="AR130" s="61"/>
      <c r="AS130" s="61"/>
      <c r="AT130" s="61"/>
      <c r="AU130" s="61"/>
      <c r="AV130" s="61"/>
      <c r="AW130" s="61"/>
      <c r="AX130" s="61"/>
      <c r="AY130" s="4">
        <f t="shared" si="15"/>
        <v>0</v>
      </c>
      <c r="AZ130" s="61"/>
      <c r="BA130" s="61"/>
      <c r="BB130" s="61"/>
      <c r="BC130" s="61"/>
      <c r="BD130" s="4">
        <f t="shared" si="16"/>
        <v>0</v>
      </c>
      <c r="BE130" s="61"/>
      <c r="BF130" s="61"/>
      <c r="BG130" s="61"/>
      <c r="BH130" s="61"/>
      <c r="BI130" s="4">
        <f t="shared" si="17"/>
        <v>0</v>
      </c>
      <c r="BJ130" s="61"/>
      <c r="BK130" s="61"/>
      <c r="BL130" s="61"/>
      <c r="BM130" s="61"/>
      <c r="BN130" s="4">
        <f t="shared" si="18"/>
        <v>0</v>
      </c>
      <c r="BO130" s="61"/>
      <c r="BP130" s="61"/>
      <c r="BQ130" s="61"/>
      <c r="BR130" s="61"/>
      <c r="BS130" s="16"/>
    </row>
    <row r="131" spans="1:71" ht="60" customHeight="1">
      <c r="A131" s="135"/>
      <c r="B131" s="44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40"/>
      <c r="AD131" s="39"/>
      <c r="AE131" s="39"/>
      <c r="AF131" s="40"/>
      <c r="AG131" s="41"/>
      <c r="AH131" s="41"/>
      <c r="AI131" s="42"/>
      <c r="AJ131" s="12"/>
      <c r="AK131" s="11" t="s">
        <v>396</v>
      </c>
      <c r="AL131" s="9" t="s">
        <v>399</v>
      </c>
      <c r="AM131" s="11" t="s">
        <v>398</v>
      </c>
      <c r="AN131" s="11" t="s">
        <v>49</v>
      </c>
      <c r="AO131" s="4">
        <f t="shared" si="13"/>
        <v>0</v>
      </c>
      <c r="AP131" s="4">
        <f t="shared" si="14"/>
        <v>0</v>
      </c>
      <c r="AQ131" s="61"/>
      <c r="AR131" s="61"/>
      <c r="AS131" s="61"/>
      <c r="AT131" s="61"/>
      <c r="AU131" s="61"/>
      <c r="AV131" s="61"/>
      <c r="AW131" s="61"/>
      <c r="AX131" s="61"/>
      <c r="AY131" s="4">
        <f t="shared" si="15"/>
        <v>0</v>
      </c>
      <c r="AZ131" s="61"/>
      <c r="BA131" s="61"/>
      <c r="BB131" s="61"/>
      <c r="BC131" s="61"/>
      <c r="BD131" s="4">
        <f t="shared" si="16"/>
        <v>0</v>
      </c>
      <c r="BE131" s="61"/>
      <c r="BF131" s="61"/>
      <c r="BG131" s="61"/>
      <c r="BH131" s="61"/>
      <c r="BI131" s="4">
        <f t="shared" si="17"/>
        <v>0</v>
      </c>
      <c r="BJ131" s="61"/>
      <c r="BK131" s="61"/>
      <c r="BL131" s="61"/>
      <c r="BM131" s="61"/>
      <c r="BN131" s="4">
        <f t="shared" si="18"/>
        <v>0</v>
      </c>
      <c r="BO131" s="61"/>
      <c r="BP131" s="61"/>
      <c r="BQ131" s="61"/>
      <c r="BR131" s="61"/>
      <c r="BS131" s="16"/>
    </row>
    <row r="132" spans="1:71" ht="94.5">
      <c r="A132" s="33" t="s">
        <v>215</v>
      </c>
      <c r="B132" s="34" t="s">
        <v>216</v>
      </c>
      <c r="C132" s="35" t="s">
        <v>39</v>
      </c>
      <c r="D132" s="35" t="s">
        <v>39</v>
      </c>
      <c r="E132" s="35" t="s">
        <v>39</v>
      </c>
      <c r="F132" s="35" t="s">
        <v>39</v>
      </c>
      <c r="G132" s="35" t="s">
        <v>39</v>
      </c>
      <c r="H132" s="35" t="s">
        <v>39</v>
      </c>
      <c r="I132" s="35" t="s">
        <v>39</v>
      </c>
      <c r="J132" s="35" t="s">
        <v>39</v>
      </c>
      <c r="K132" s="35" t="s">
        <v>39</v>
      </c>
      <c r="L132" s="35" t="s">
        <v>39</v>
      </c>
      <c r="M132" s="35" t="s">
        <v>39</v>
      </c>
      <c r="N132" s="35" t="s">
        <v>39</v>
      </c>
      <c r="O132" s="35" t="s">
        <v>39</v>
      </c>
      <c r="P132" s="35" t="s">
        <v>39</v>
      </c>
      <c r="Q132" s="35" t="s">
        <v>39</v>
      </c>
      <c r="R132" s="35" t="s">
        <v>39</v>
      </c>
      <c r="S132" s="35" t="s">
        <v>39</v>
      </c>
      <c r="T132" s="35" t="s">
        <v>39</v>
      </c>
      <c r="U132" s="35" t="s">
        <v>39</v>
      </c>
      <c r="V132" s="35" t="s">
        <v>39</v>
      </c>
      <c r="W132" s="35" t="s">
        <v>39</v>
      </c>
      <c r="X132" s="35" t="s">
        <v>39</v>
      </c>
      <c r="Y132" s="35" t="s">
        <v>39</v>
      </c>
      <c r="Z132" s="35" t="s">
        <v>39</v>
      </c>
      <c r="AA132" s="35" t="s">
        <v>39</v>
      </c>
      <c r="AB132" s="35" t="s">
        <v>39</v>
      </c>
      <c r="AC132" s="35" t="s">
        <v>39</v>
      </c>
      <c r="AD132" s="35" t="s">
        <v>39</v>
      </c>
      <c r="AE132" s="35" t="s">
        <v>39</v>
      </c>
      <c r="AF132" s="35" t="s">
        <v>39</v>
      </c>
      <c r="AG132" s="36" t="s">
        <v>39</v>
      </c>
      <c r="AH132" s="36" t="s">
        <v>39</v>
      </c>
      <c r="AI132" s="36" t="s">
        <v>39</v>
      </c>
      <c r="AJ132" s="7" t="s">
        <v>39</v>
      </c>
      <c r="AK132" s="7" t="s">
        <v>39</v>
      </c>
      <c r="AL132" s="7" t="s">
        <v>39</v>
      </c>
      <c r="AM132" s="7" t="s">
        <v>39</v>
      </c>
      <c r="AN132" s="7" t="s">
        <v>39</v>
      </c>
      <c r="AO132" s="4">
        <f t="shared" si="13"/>
        <v>1052223.5899999999</v>
      </c>
      <c r="AP132" s="4">
        <f t="shared" si="14"/>
        <v>1052223.5899999999</v>
      </c>
      <c r="AQ132" s="1">
        <f t="shared" ref="AQ132:BR132" si="21">AQ133</f>
        <v>0</v>
      </c>
      <c r="AR132" s="1">
        <f t="shared" si="21"/>
        <v>0</v>
      </c>
      <c r="AS132" s="1">
        <f t="shared" si="21"/>
        <v>0</v>
      </c>
      <c r="AT132" s="1">
        <f t="shared" si="21"/>
        <v>0</v>
      </c>
      <c r="AU132" s="1">
        <f t="shared" si="21"/>
        <v>0</v>
      </c>
      <c r="AV132" s="1">
        <f t="shared" si="21"/>
        <v>0</v>
      </c>
      <c r="AW132" s="1">
        <f t="shared" si="21"/>
        <v>1052223.5899999999</v>
      </c>
      <c r="AX132" s="1">
        <f t="shared" si="21"/>
        <v>1052223.5899999999</v>
      </c>
      <c r="AY132" s="4">
        <f t="shared" si="15"/>
        <v>1007000</v>
      </c>
      <c r="AZ132" s="1">
        <f t="shared" si="21"/>
        <v>0</v>
      </c>
      <c r="BA132" s="1">
        <f t="shared" si="21"/>
        <v>0</v>
      </c>
      <c r="BB132" s="1">
        <f t="shared" si="21"/>
        <v>0</v>
      </c>
      <c r="BC132" s="1">
        <f t="shared" si="21"/>
        <v>1007000</v>
      </c>
      <c r="BD132" s="4">
        <f t="shared" si="16"/>
        <v>1041000</v>
      </c>
      <c r="BE132" s="1">
        <f t="shared" si="21"/>
        <v>0</v>
      </c>
      <c r="BF132" s="1">
        <f t="shared" si="21"/>
        <v>0</v>
      </c>
      <c r="BG132" s="1">
        <f t="shared" si="21"/>
        <v>0</v>
      </c>
      <c r="BH132" s="1">
        <f t="shared" si="21"/>
        <v>1041000</v>
      </c>
      <c r="BI132" s="4">
        <f t="shared" si="17"/>
        <v>1108000</v>
      </c>
      <c r="BJ132" s="1">
        <f t="shared" si="21"/>
        <v>0</v>
      </c>
      <c r="BK132" s="1">
        <f t="shared" si="21"/>
        <v>0</v>
      </c>
      <c r="BL132" s="1">
        <f t="shared" si="21"/>
        <v>0</v>
      </c>
      <c r="BM132" s="1">
        <f t="shared" si="21"/>
        <v>1108000</v>
      </c>
      <c r="BN132" s="4">
        <f t="shared" si="18"/>
        <v>1207000</v>
      </c>
      <c r="BO132" s="1">
        <f t="shared" si="21"/>
        <v>0</v>
      </c>
      <c r="BP132" s="1">
        <f t="shared" si="21"/>
        <v>0</v>
      </c>
      <c r="BQ132" s="1">
        <f t="shared" si="21"/>
        <v>0</v>
      </c>
      <c r="BR132" s="1">
        <f t="shared" si="21"/>
        <v>1207000</v>
      </c>
      <c r="BS132" s="16"/>
    </row>
    <row r="133" spans="1:71" ht="73.5">
      <c r="A133" s="33" t="s">
        <v>217</v>
      </c>
      <c r="B133" s="34" t="s">
        <v>218</v>
      </c>
      <c r="C133" s="35" t="s">
        <v>39</v>
      </c>
      <c r="D133" s="35" t="s">
        <v>39</v>
      </c>
      <c r="E133" s="35" t="s">
        <v>39</v>
      </c>
      <c r="F133" s="35" t="s">
        <v>39</v>
      </c>
      <c r="G133" s="35" t="s">
        <v>39</v>
      </c>
      <c r="H133" s="35" t="s">
        <v>39</v>
      </c>
      <c r="I133" s="35" t="s">
        <v>39</v>
      </c>
      <c r="J133" s="35" t="s">
        <v>39</v>
      </c>
      <c r="K133" s="35" t="s">
        <v>39</v>
      </c>
      <c r="L133" s="35" t="s">
        <v>39</v>
      </c>
      <c r="M133" s="35" t="s">
        <v>39</v>
      </c>
      <c r="N133" s="35" t="s">
        <v>39</v>
      </c>
      <c r="O133" s="35" t="s">
        <v>39</v>
      </c>
      <c r="P133" s="35" t="s">
        <v>39</v>
      </c>
      <c r="Q133" s="35" t="s">
        <v>39</v>
      </c>
      <c r="R133" s="35" t="s">
        <v>39</v>
      </c>
      <c r="S133" s="35" t="s">
        <v>39</v>
      </c>
      <c r="T133" s="35" t="s">
        <v>39</v>
      </c>
      <c r="U133" s="35" t="s">
        <v>39</v>
      </c>
      <c r="V133" s="35" t="s">
        <v>39</v>
      </c>
      <c r="W133" s="35" t="s">
        <v>39</v>
      </c>
      <c r="X133" s="35" t="s">
        <v>39</v>
      </c>
      <c r="Y133" s="35" t="s">
        <v>39</v>
      </c>
      <c r="Z133" s="35" t="s">
        <v>39</v>
      </c>
      <c r="AA133" s="35" t="s">
        <v>39</v>
      </c>
      <c r="AB133" s="35" t="s">
        <v>39</v>
      </c>
      <c r="AC133" s="35" t="s">
        <v>39</v>
      </c>
      <c r="AD133" s="35" t="s">
        <v>39</v>
      </c>
      <c r="AE133" s="35" t="s">
        <v>39</v>
      </c>
      <c r="AF133" s="35" t="s">
        <v>39</v>
      </c>
      <c r="AG133" s="36" t="s">
        <v>39</v>
      </c>
      <c r="AH133" s="36" t="s">
        <v>39</v>
      </c>
      <c r="AI133" s="36" t="s">
        <v>39</v>
      </c>
      <c r="AJ133" s="7" t="s">
        <v>39</v>
      </c>
      <c r="AK133" s="7" t="s">
        <v>39</v>
      </c>
      <c r="AL133" s="7" t="s">
        <v>39</v>
      </c>
      <c r="AM133" s="7" t="s">
        <v>39</v>
      </c>
      <c r="AN133" s="7" t="s">
        <v>39</v>
      </c>
      <c r="AO133" s="4">
        <f t="shared" si="13"/>
        <v>1052223.5899999999</v>
      </c>
      <c r="AP133" s="4">
        <f t="shared" si="14"/>
        <v>1052223.5899999999</v>
      </c>
      <c r="AQ133" s="1">
        <f t="shared" ref="AQ133:AX133" si="22">SUM(AQ134:AQ136)</f>
        <v>0</v>
      </c>
      <c r="AR133" s="1">
        <f t="shared" si="22"/>
        <v>0</v>
      </c>
      <c r="AS133" s="1">
        <f t="shared" si="22"/>
        <v>0</v>
      </c>
      <c r="AT133" s="1">
        <f t="shared" si="22"/>
        <v>0</v>
      </c>
      <c r="AU133" s="1">
        <f t="shared" si="22"/>
        <v>0</v>
      </c>
      <c r="AV133" s="1">
        <f t="shared" si="22"/>
        <v>0</v>
      </c>
      <c r="AW133" s="1">
        <f t="shared" si="22"/>
        <v>1052223.5899999999</v>
      </c>
      <c r="AX133" s="1">
        <f t="shared" si="22"/>
        <v>1052223.5899999999</v>
      </c>
      <c r="AY133" s="4">
        <f t="shared" si="15"/>
        <v>1007000</v>
      </c>
      <c r="AZ133" s="1">
        <f>SUM(AZ134:AZ136)</f>
        <v>0</v>
      </c>
      <c r="BA133" s="1">
        <f>SUM(BA134:BA136)</f>
        <v>0</v>
      </c>
      <c r="BB133" s="1">
        <f>SUM(BB134:BB136)</f>
        <v>0</v>
      </c>
      <c r="BC133" s="1">
        <f>SUM(BC134:BC137)</f>
        <v>1007000</v>
      </c>
      <c r="BD133" s="1">
        <f t="shared" ref="BD133:BR133" si="23">SUM(BD134:BD137)</f>
        <v>1041000</v>
      </c>
      <c r="BE133" s="1">
        <f t="shared" si="23"/>
        <v>0</v>
      </c>
      <c r="BF133" s="1">
        <f t="shared" si="23"/>
        <v>0</v>
      </c>
      <c r="BG133" s="1">
        <f t="shared" si="23"/>
        <v>0</v>
      </c>
      <c r="BH133" s="1">
        <f t="shared" si="23"/>
        <v>1041000</v>
      </c>
      <c r="BI133" s="1">
        <f t="shared" si="23"/>
        <v>1108000</v>
      </c>
      <c r="BJ133" s="1">
        <f t="shared" si="23"/>
        <v>0</v>
      </c>
      <c r="BK133" s="1">
        <f t="shared" si="23"/>
        <v>0</v>
      </c>
      <c r="BL133" s="1">
        <f t="shared" si="23"/>
        <v>0</v>
      </c>
      <c r="BM133" s="1">
        <f t="shared" si="23"/>
        <v>1108000</v>
      </c>
      <c r="BN133" s="1">
        <f t="shared" si="23"/>
        <v>1207000</v>
      </c>
      <c r="BO133" s="1">
        <f t="shared" si="23"/>
        <v>0</v>
      </c>
      <c r="BP133" s="1">
        <f t="shared" si="23"/>
        <v>0</v>
      </c>
      <c r="BQ133" s="1">
        <f t="shared" si="23"/>
        <v>0</v>
      </c>
      <c r="BR133" s="1">
        <f t="shared" si="23"/>
        <v>1207000</v>
      </c>
      <c r="BS133" s="16"/>
    </row>
    <row r="134" spans="1:71" ht="33.75">
      <c r="A134" s="37" t="s">
        <v>219</v>
      </c>
      <c r="B134" s="38" t="s">
        <v>220</v>
      </c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 t="s">
        <v>97</v>
      </c>
      <c r="AB134" s="39" t="s">
        <v>44</v>
      </c>
      <c r="AC134" s="40" t="s">
        <v>98</v>
      </c>
      <c r="AD134" s="39"/>
      <c r="AE134" s="39"/>
      <c r="AF134" s="40"/>
      <c r="AG134" s="92" t="s">
        <v>420</v>
      </c>
      <c r="AH134" s="41"/>
      <c r="AI134" s="42"/>
      <c r="AJ134" s="8" t="s">
        <v>71</v>
      </c>
      <c r="AK134" s="9" t="s">
        <v>40</v>
      </c>
      <c r="AL134" s="9" t="s">
        <v>221</v>
      </c>
      <c r="AM134" s="86">
        <v>312</v>
      </c>
      <c r="AN134" s="9" t="s">
        <v>49</v>
      </c>
      <c r="AO134" s="4">
        <f t="shared" si="13"/>
        <v>782463.82</v>
      </c>
      <c r="AP134" s="4">
        <f t="shared" si="14"/>
        <v>782463.82</v>
      </c>
      <c r="AQ134" s="61"/>
      <c r="AR134" s="61"/>
      <c r="AS134" s="61"/>
      <c r="AT134" s="61"/>
      <c r="AU134" s="61"/>
      <c r="AV134" s="61"/>
      <c r="AW134" s="61">
        <v>782463.82</v>
      </c>
      <c r="AX134" s="61">
        <v>782463.82</v>
      </c>
      <c r="AY134" s="4">
        <f t="shared" si="15"/>
        <v>907000</v>
      </c>
      <c r="AZ134" s="61"/>
      <c r="BA134" s="61"/>
      <c r="BB134" s="61"/>
      <c r="BC134" s="61">
        <v>907000</v>
      </c>
      <c r="BD134" s="4">
        <f t="shared" si="16"/>
        <v>941000</v>
      </c>
      <c r="BE134" s="61"/>
      <c r="BF134" s="61"/>
      <c r="BG134" s="61"/>
      <c r="BH134" s="61">
        <v>941000</v>
      </c>
      <c r="BI134" s="4">
        <f t="shared" si="17"/>
        <v>998000</v>
      </c>
      <c r="BJ134" s="61"/>
      <c r="BK134" s="61"/>
      <c r="BL134" s="61"/>
      <c r="BM134" s="61">
        <v>998000</v>
      </c>
      <c r="BN134" s="4">
        <f t="shared" si="18"/>
        <v>1097000</v>
      </c>
      <c r="BO134" s="61"/>
      <c r="BP134" s="61"/>
      <c r="BQ134" s="61"/>
      <c r="BR134" s="61">
        <v>1097000</v>
      </c>
      <c r="BS134" s="16"/>
    </row>
    <row r="135" spans="1:71" ht="55.5" customHeight="1">
      <c r="A135" s="116" t="s">
        <v>222</v>
      </c>
      <c r="B135" s="113" t="s">
        <v>223</v>
      </c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 t="s">
        <v>97</v>
      </c>
      <c r="AB135" s="39" t="s">
        <v>101</v>
      </c>
      <c r="AC135" s="40" t="s">
        <v>98</v>
      </c>
      <c r="AD135" s="39"/>
      <c r="AE135" s="39"/>
      <c r="AF135" s="40"/>
      <c r="AG135" s="94" t="s">
        <v>419</v>
      </c>
      <c r="AH135" s="41"/>
      <c r="AI135" s="42"/>
      <c r="AJ135" s="125" t="s">
        <v>80</v>
      </c>
      <c r="AK135" s="9" t="s">
        <v>41</v>
      </c>
      <c r="AL135" s="9" t="s">
        <v>224</v>
      </c>
      <c r="AM135" s="86">
        <v>244</v>
      </c>
      <c r="AN135" s="9" t="s">
        <v>49</v>
      </c>
      <c r="AO135" s="4">
        <f t="shared" si="13"/>
        <v>173502.82</v>
      </c>
      <c r="AP135" s="4">
        <f t="shared" si="14"/>
        <v>173502.82</v>
      </c>
      <c r="AQ135" s="61"/>
      <c r="AR135" s="61"/>
      <c r="AS135" s="61"/>
      <c r="AT135" s="61"/>
      <c r="AU135" s="61"/>
      <c r="AV135" s="61"/>
      <c r="AW135" s="61">
        <v>173502.82</v>
      </c>
      <c r="AX135" s="61">
        <v>173502.82</v>
      </c>
      <c r="AY135" s="4">
        <f t="shared" si="15"/>
        <v>0</v>
      </c>
      <c r="AZ135" s="61"/>
      <c r="BA135" s="61"/>
      <c r="BB135" s="61"/>
      <c r="BC135" s="61"/>
      <c r="BD135" s="4">
        <f t="shared" si="16"/>
        <v>0</v>
      </c>
      <c r="BE135" s="61"/>
      <c r="BF135" s="61"/>
      <c r="BG135" s="61"/>
      <c r="BH135" s="61"/>
      <c r="BI135" s="4">
        <f t="shared" si="17"/>
        <v>0</v>
      </c>
      <c r="BJ135" s="61"/>
      <c r="BK135" s="61"/>
      <c r="BL135" s="61"/>
      <c r="BM135" s="61"/>
      <c r="BN135" s="4">
        <f t="shared" si="18"/>
        <v>0</v>
      </c>
      <c r="BO135" s="61"/>
      <c r="BP135" s="61"/>
      <c r="BQ135" s="61"/>
      <c r="BR135" s="61"/>
      <c r="BS135" s="16"/>
    </row>
    <row r="136" spans="1:71" ht="51.75" customHeight="1">
      <c r="A136" s="121"/>
      <c r="B136" s="124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40"/>
      <c r="AD136" s="39"/>
      <c r="AE136" s="39"/>
      <c r="AF136" s="40"/>
      <c r="AG136" s="95" t="s">
        <v>419</v>
      </c>
      <c r="AH136" s="39"/>
      <c r="AI136" s="40"/>
      <c r="AJ136" s="126"/>
      <c r="AK136" s="9" t="s">
        <v>41</v>
      </c>
      <c r="AL136" s="9" t="s">
        <v>225</v>
      </c>
      <c r="AM136" s="88" t="s">
        <v>54</v>
      </c>
      <c r="AN136" s="9" t="s">
        <v>49</v>
      </c>
      <c r="AO136" s="4">
        <f t="shared" si="13"/>
        <v>96256.95</v>
      </c>
      <c r="AP136" s="4">
        <f t="shared" si="14"/>
        <v>96256.95</v>
      </c>
      <c r="AQ136" s="61"/>
      <c r="AR136" s="61"/>
      <c r="AS136" s="61"/>
      <c r="AT136" s="61"/>
      <c r="AU136" s="61"/>
      <c r="AV136" s="61"/>
      <c r="AW136" s="61">
        <v>96256.95</v>
      </c>
      <c r="AX136" s="61">
        <v>96256.95</v>
      </c>
      <c r="AY136" s="4">
        <f t="shared" si="15"/>
        <v>90000</v>
      </c>
      <c r="AZ136" s="61"/>
      <c r="BA136" s="61"/>
      <c r="BB136" s="61"/>
      <c r="BC136" s="61">
        <v>90000</v>
      </c>
      <c r="BD136" s="4">
        <f t="shared" si="16"/>
        <v>100000</v>
      </c>
      <c r="BE136" s="61"/>
      <c r="BF136" s="61"/>
      <c r="BG136" s="61"/>
      <c r="BH136" s="61">
        <v>100000</v>
      </c>
      <c r="BI136" s="4">
        <f t="shared" si="17"/>
        <v>110000</v>
      </c>
      <c r="BJ136" s="61"/>
      <c r="BK136" s="61"/>
      <c r="BL136" s="61"/>
      <c r="BM136" s="61">
        <v>110000</v>
      </c>
      <c r="BN136" s="4">
        <f t="shared" si="18"/>
        <v>110000</v>
      </c>
      <c r="BO136" s="61"/>
      <c r="BP136" s="61"/>
      <c r="BQ136" s="61"/>
      <c r="BR136" s="61">
        <v>110000</v>
      </c>
      <c r="BS136" s="16"/>
    </row>
    <row r="137" spans="1:71">
      <c r="A137" s="117"/>
      <c r="B137" s="114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40"/>
      <c r="AD137" s="39"/>
      <c r="AE137" s="39"/>
      <c r="AF137" s="40"/>
      <c r="AG137" s="39"/>
      <c r="AH137" s="39"/>
      <c r="AI137" s="40"/>
      <c r="AJ137" s="127"/>
      <c r="AK137" s="9" t="s">
        <v>41</v>
      </c>
      <c r="AL137" s="9" t="s">
        <v>225</v>
      </c>
      <c r="AM137" s="88" t="s">
        <v>408</v>
      </c>
      <c r="AN137" s="9" t="s">
        <v>49</v>
      </c>
      <c r="AO137" s="4">
        <f t="shared" ref="AO137:AP139" si="24">AQ137+AS137+AU137+AW137</f>
        <v>0</v>
      </c>
      <c r="AP137" s="4">
        <f t="shared" si="24"/>
        <v>0</v>
      </c>
      <c r="AQ137" s="61"/>
      <c r="AR137" s="61"/>
      <c r="AS137" s="61"/>
      <c r="AT137" s="61"/>
      <c r="AU137" s="61"/>
      <c r="AV137" s="61"/>
      <c r="AW137" s="61"/>
      <c r="AX137" s="61"/>
      <c r="AY137" s="4">
        <f>AZ137+BA137+BB137+BC137</f>
        <v>10000</v>
      </c>
      <c r="AZ137" s="61"/>
      <c r="BA137" s="61"/>
      <c r="BB137" s="61"/>
      <c r="BC137" s="61">
        <v>10000</v>
      </c>
      <c r="BD137" s="4">
        <f>BE137+BF137+BG137+BH137</f>
        <v>0</v>
      </c>
      <c r="BE137" s="61"/>
      <c r="BF137" s="61"/>
      <c r="BG137" s="61"/>
      <c r="BH137" s="61"/>
      <c r="BI137" s="4">
        <f>BJ137+BK137+BL137+BM137</f>
        <v>0</v>
      </c>
      <c r="BJ137" s="61"/>
      <c r="BK137" s="61"/>
      <c r="BL137" s="61"/>
      <c r="BM137" s="61"/>
      <c r="BN137" s="4">
        <f>BO137+BP137+BQ137+BR137</f>
        <v>0</v>
      </c>
      <c r="BO137" s="61"/>
      <c r="BP137" s="61"/>
      <c r="BQ137" s="61"/>
      <c r="BR137" s="61"/>
      <c r="BS137" s="16"/>
    </row>
    <row r="138" spans="1:71" ht="94.5">
      <c r="A138" s="33" t="s">
        <v>226</v>
      </c>
      <c r="B138" s="34" t="s">
        <v>227</v>
      </c>
      <c r="C138" s="35" t="s">
        <v>39</v>
      </c>
      <c r="D138" s="35" t="s">
        <v>39</v>
      </c>
      <c r="E138" s="35" t="s">
        <v>39</v>
      </c>
      <c r="F138" s="35" t="s">
        <v>39</v>
      </c>
      <c r="G138" s="35" t="s">
        <v>39</v>
      </c>
      <c r="H138" s="35" t="s">
        <v>39</v>
      </c>
      <c r="I138" s="35" t="s">
        <v>39</v>
      </c>
      <c r="J138" s="35" t="s">
        <v>39</v>
      </c>
      <c r="K138" s="35" t="s">
        <v>39</v>
      </c>
      <c r="L138" s="35" t="s">
        <v>39</v>
      </c>
      <c r="M138" s="35" t="s">
        <v>39</v>
      </c>
      <c r="N138" s="35" t="s">
        <v>39</v>
      </c>
      <c r="O138" s="35" t="s">
        <v>39</v>
      </c>
      <c r="P138" s="35" t="s">
        <v>39</v>
      </c>
      <c r="Q138" s="35" t="s">
        <v>39</v>
      </c>
      <c r="R138" s="35" t="s">
        <v>39</v>
      </c>
      <c r="S138" s="35" t="s">
        <v>39</v>
      </c>
      <c r="T138" s="35" t="s">
        <v>39</v>
      </c>
      <c r="U138" s="35" t="s">
        <v>39</v>
      </c>
      <c r="V138" s="35" t="s">
        <v>39</v>
      </c>
      <c r="W138" s="35" t="s">
        <v>39</v>
      </c>
      <c r="X138" s="35" t="s">
        <v>39</v>
      </c>
      <c r="Y138" s="35" t="s">
        <v>39</v>
      </c>
      <c r="Z138" s="35" t="s">
        <v>39</v>
      </c>
      <c r="AA138" s="35" t="s">
        <v>39</v>
      </c>
      <c r="AB138" s="35" t="s">
        <v>39</v>
      </c>
      <c r="AC138" s="35" t="s">
        <v>39</v>
      </c>
      <c r="AD138" s="35" t="s">
        <v>39</v>
      </c>
      <c r="AE138" s="35" t="s">
        <v>39</v>
      </c>
      <c r="AF138" s="35" t="s">
        <v>39</v>
      </c>
      <c r="AG138" s="36" t="s">
        <v>39</v>
      </c>
      <c r="AH138" s="36" t="s">
        <v>39</v>
      </c>
      <c r="AI138" s="36" t="s">
        <v>39</v>
      </c>
      <c r="AJ138" s="7" t="s">
        <v>39</v>
      </c>
      <c r="AK138" s="7" t="s">
        <v>39</v>
      </c>
      <c r="AL138" s="7" t="s">
        <v>39</v>
      </c>
      <c r="AM138" s="7" t="s">
        <v>39</v>
      </c>
      <c r="AN138" s="7" t="s">
        <v>39</v>
      </c>
      <c r="AO138" s="4">
        <f t="shared" si="24"/>
        <v>3851150.17</v>
      </c>
      <c r="AP138" s="4">
        <f t="shared" si="24"/>
        <v>3851150.17</v>
      </c>
      <c r="AQ138" s="1">
        <f t="shared" ref="AQ138:AV138" si="25">AQ139</f>
        <v>0</v>
      </c>
      <c r="AR138" s="1">
        <f t="shared" si="25"/>
        <v>0</v>
      </c>
      <c r="AS138" s="1">
        <f t="shared" si="25"/>
        <v>0</v>
      </c>
      <c r="AT138" s="1">
        <f t="shared" si="25"/>
        <v>0</v>
      </c>
      <c r="AU138" s="1">
        <f t="shared" si="25"/>
        <v>0</v>
      </c>
      <c r="AV138" s="1">
        <f t="shared" si="25"/>
        <v>0</v>
      </c>
      <c r="AW138" s="1">
        <f>AW139</f>
        <v>3851150.17</v>
      </c>
      <c r="AX138" s="1">
        <f>AX139</f>
        <v>3851150.17</v>
      </c>
      <c r="AY138" s="4">
        <f t="shared" si="15"/>
        <v>14574061.6</v>
      </c>
      <c r="AZ138" s="1">
        <f t="shared" ref="AZ138:BR138" si="26">AZ139</f>
        <v>0</v>
      </c>
      <c r="BA138" s="1">
        <f t="shared" si="26"/>
        <v>0</v>
      </c>
      <c r="BB138" s="1">
        <f t="shared" si="26"/>
        <v>0</v>
      </c>
      <c r="BC138" s="1">
        <f t="shared" si="26"/>
        <v>14574061.6</v>
      </c>
      <c r="BD138" s="4">
        <f t="shared" si="16"/>
        <v>15126400</v>
      </c>
      <c r="BE138" s="1">
        <f t="shared" si="26"/>
        <v>0</v>
      </c>
      <c r="BF138" s="1">
        <f t="shared" si="26"/>
        <v>0</v>
      </c>
      <c r="BG138" s="1">
        <f t="shared" si="26"/>
        <v>0</v>
      </c>
      <c r="BH138" s="1">
        <f t="shared" si="26"/>
        <v>15126400</v>
      </c>
      <c r="BI138" s="4">
        <f t="shared" si="17"/>
        <v>16681400</v>
      </c>
      <c r="BJ138" s="1">
        <f t="shared" si="26"/>
        <v>0</v>
      </c>
      <c r="BK138" s="1">
        <f t="shared" si="26"/>
        <v>0</v>
      </c>
      <c r="BL138" s="1">
        <f t="shared" si="26"/>
        <v>0</v>
      </c>
      <c r="BM138" s="1">
        <f t="shared" si="26"/>
        <v>16681400</v>
      </c>
      <c r="BN138" s="4">
        <f t="shared" si="18"/>
        <v>18655400</v>
      </c>
      <c r="BO138" s="1">
        <f t="shared" si="26"/>
        <v>0</v>
      </c>
      <c r="BP138" s="1">
        <f t="shared" si="26"/>
        <v>0</v>
      </c>
      <c r="BQ138" s="1">
        <f t="shared" si="26"/>
        <v>0</v>
      </c>
      <c r="BR138" s="1">
        <f t="shared" si="26"/>
        <v>18655400</v>
      </c>
      <c r="BS138" s="16"/>
    </row>
    <row r="139" spans="1:71" ht="21">
      <c r="A139" s="33" t="s">
        <v>228</v>
      </c>
      <c r="B139" s="34" t="s">
        <v>229</v>
      </c>
      <c r="C139" s="35" t="s">
        <v>39</v>
      </c>
      <c r="D139" s="35" t="s">
        <v>39</v>
      </c>
      <c r="E139" s="35" t="s">
        <v>39</v>
      </c>
      <c r="F139" s="35" t="s">
        <v>39</v>
      </c>
      <c r="G139" s="35" t="s">
        <v>39</v>
      </c>
      <c r="H139" s="35" t="s">
        <v>39</v>
      </c>
      <c r="I139" s="35" t="s">
        <v>39</v>
      </c>
      <c r="J139" s="35" t="s">
        <v>39</v>
      </c>
      <c r="K139" s="35" t="s">
        <v>39</v>
      </c>
      <c r="L139" s="35" t="s">
        <v>39</v>
      </c>
      <c r="M139" s="35" t="s">
        <v>39</v>
      </c>
      <c r="N139" s="35" t="s">
        <v>39</v>
      </c>
      <c r="O139" s="35" t="s">
        <v>39</v>
      </c>
      <c r="P139" s="35" t="s">
        <v>39</v>
      </c>
      <c r="Q139" s="35" t="s">
        <v>39</v>
      </c>
      <c r="R139" s="35" t="s">
        <v>39</v>
      </c>
      <c r="S139" s="35" t="s">
        <v>39</v>
      </c>
      <c r="T139" s="35" t="s">
        <v>39</v>
      </c>
      <c r="U139" s="35" t="s">
        <v>39</v>
      </c>
      <c r="V139" s="35" t="s">
        <v>39</v>
      </c>
      <c r="W139" s="35" t="s">
        <v>39</v>
      </c>
      <c r="X139" s="35" t="s">
        <v>39</v>
      </c>
      <c r="Y139" s="35" t="s">
        <v>39</v>
      </c>
      <c r="Z139" s="35" t="s">
        <v>39</v>
      </c>
      <c r="AA139" s="35" t="s">
        <v>39</v>
      </c>
      <c r="AB139" s="35" t="s">
        <v>39</v>
      </c>
      <c r="AC139" s="35" t="s">
        <v>39</v>
      </c>
      <c r="AD139" s="35" t="s">
        <v>39</v>
      </c>
      <c r="AE139" s="35" t="s">
        <v>39</v>
      </c>
      <c r="AF139" s="35" t="s">
        <v>39</v>
      </c>
      <c r="AG139" s="36" t="s">
        <v>39</v>
      </c>
      <c r="AH139" s="36" t="s">
        <v>39</v>
      </c>
      <c r="AI139" s="36" t="s">
        <v>39</v>
      </c>
      <c r="AJ139" s="7" t="s">
        <v>39</v>
      </c>
      <c r="AK139" s="7" t="s">
        <v>39</v>
      </c>
      <c r="AL139" s="7" t="s">
        <v>39</v>
      </c>
      <c r="AM139" s="7" t="s">
        <v>39</v>
      </c>
      <c r="AN139" s="7" t="s">
        <v>39</v>
      </c>
      <c r="AO139" s="4">
        <f t="shared" si="24"/>
        <v>3851150.17</v>
      </c>
      <c r="AP139" s="4">
        <f t="shared" si="24"/>
        <v>3851150.17</v>
      </c>
      <c r="AQ139" s="1">
        <f t="shared" ref="AQ139:BR139" si="27">AQ140</f>
        <v>0</v>
      </c>
      <c r="AR139" s="1">
        <f t="shared" si="27"/>
        <v>0</v>
      </c>
      <c r="AS139" s="1">
        <f t="shared" si="27"/>
        <v>0</v>
      </c>
      <c r="AT139" s="1">
        <f t="shared" si="27"/>
        <v>0</v>
      </c>
      <c r="AU139" s="1">
        <f t="shared" si="27"/>
        <v>0</v>
      </c>
      <c r="AV139" s="1">
        <f t="shared" si="27"/>
        <v>0</v>
      </c>
      <c r="AW139" s="1">
        <f t="shared" si="27"/>
        <v>3851150.17</v>
      </c>
      <c r="AX139" s="1">
        <f t="shared" si="27"/>
        <v>3851150.17</v>
      </c>
      <c r="AY139" s="4">
        <f t="shared" si="15"/>
        <v>14574061.6</v>
      </c>
      <c r="AZ139" s="1">
        <f t="shared" si="27"/>
        <v>0</v>
      </c>
      <c r="BA139" s="1">
        <f t="shared" si="27"/>
        <v>0</v>
      </c>
      <c r="BB139" s="1">
        <f t="shared" si="27"/>
        <v>0</v>
      </c>
      <c r="BC139" s="1">
        <f t="shared" si="27"/>
        <v>14574061.6</v>
      </c>
      <c r="BD139" s="4">
        <f t="shared" si="16"/>
        <v>15126400</v>
      </c>
      <c r="BE139" s="1">
        <f t="shared" si="27"/>
        <v>0</v>
      </c>
      <c r="BF139" s="1">
        <f t="shared" si="27"/>
        <v>0</v>
      </c>
      <c r="BG139" s="1">
        <f t="shared" si="27"/>
        <v>0</v>
      </c>
      <c r="BH139" s="1">
        <f t="shared" si="27"/>
        <v>15126400</v>
      </c>
      <c r="BI139" s="4">
        <f t="shared" si="17"/>
        <v>16681400</v>
      </c>
      <c r="BJ139" s="1">
        <f t="shared" si="27"/>
        <v>0</v>
      </c>
      <c r="BK139" s="1">
        <f t="shared" si="27"/>
        <v>0</v>
      </c>
      <c r="BL139" s="1">
        <f t="shared" si="27"/>
        <v>0</v>
      </c>
      <c r="BM139" s="1">
        <f t="shared" si="27"/>
        <v>16681400</v>
      </c>
      <c r="BN139" s="4">
        <f t="shared" si="18"/>
        <v>18655400</v>
      </c>
      <c r="BO139" s="1">
        <f t="shared" si="27"/>
        <v>0</v>
      </c>
      <c r="BP139" s="1">
        <f t="shared" si="27"/>
        <v>0</v>
      </c>
      <c r="BQ139" s="1">
        <f t="shared" si="27"/>
        <v>0</v>
      </c>
      <c r="BR139" s="1">
        <f t="shared" si="27"/>
        <v>18655400</v>
      </c>
      <c r="BS139" s="16"/>
    </row>
    <row r="140" spans="1:71" ht="73.5">
      <c r="A140" s="45" t="s">
        <v>230</v>
      </c>
      <c r="B140" s="46" t="s">
        <v>231</v>
      </c>
      <c r="C140" s="47" t="s">
        <v>39</v>
      </c>
      <c r="D140" s="47" t="s">
        <v>39</v>
      </c>
      <c r="E140" s="47" t="s">
        <v>39</v>
      </c>
      <c r="F140" s="47" t="s">
        <v>39</v>
      </c>
      <c r="G140" s="47" t="s">
        <v>39</v>
      </c>
      <c r="H140" s="47" t="s">
        <v>39</v>
      </c>
      <c r="I140" s="47" t="s">
        <v>39</v>
      </c>
      <c r="J140" s="47" t="s">
        <v>39</v>
      </c>
      <c r="K140" s="47" t="s">
        <v>39</v>
      </c>
      <c r="L140" s="47" t="s">
        <v>39</v>
      </c>
      <c r="M140" s="47" t="s">
        <v>39</v>
      </c>
      <c r="N140" s="47" t="s">
        <v>39</v>
      </c>
      <c r="O140" s="47" t="s">
        <v>39</v>
      </c>
      <c r="P140" s="47" t="s">
        <v>39</v>
      </c>
      <c r="Q140" s="47" t="s">
        <v>39</v>
      </c>
      <c r="R140" s="47" t="s">
        <v>39</v>
      </c>
      <c r="S140" s="47" t="s">
        <v>39</v>
      </c>
      <c r="T140" s="47" t="s">
        <v>39</v>
      </c>
      <c r="U140" s="47" t="s">
        <v>39</v>
      </c>
      <c r="V140" s="47" t="s">
        <v>39</v>
      </c>
      <c r="W140" s="47" t="s">
        <v>39</v>
      </c>
      <c r="X140" s="47" t="s">
        <v>39</v>
      </c>
      <c r="Y140" s="47" t="s">
        <v>39</v>
      </c>
      <c r="Z140" s="47" t="s">
        <v>39</v>
      </c>
      <c r="AA140" s="47" t="s">
        <v>39</v>
      </c>
      <c r="AB140" s="47" t="s">
        <v>39</v>
      </c>
      <c r="AC140" s="47" t="s">
        <v>39</v>
      </c>
      <c r="AD140" s="47" t="s">
        <v>39</v>
      </c>
      <c r="AE140" s="47" t="s">
        <v>39</v>
      </c>
      <c r="AF140" s="47" t="s">
        <v>39</v>
      </c>
      <c r="AG140" s="48" t="s">
        <v>39</v>
      </c>
      <c r="AH140" s="48" t="s">
        <v>39</v>
      </c>
      <c r="AI140" s="48" t="s">
        <v>39</v>
      </c>
      <c r="AJ140" s="13" t="s">
        <v>39</v>
      </c>
      <c r="AK140" s="13" t="s">
        <v>39</v>
      </c>
      <c r="AL140" s="13" t="s">
        <v>39</v>
      </c>
      <c r="AM140" s="13" t="s">
        <v>39</v>
      </c>
      <c r="AN140" s="13" t="s">
        <v>39</v>
      </c>
      <c r="AO140" s="4">
        <f t="shared" si="13"/>
        <v>3851150.17</v>
      </c>
      <c r="AP140" s="4">
        <f t="shared" si="14"/>
        <v>3851150.17</v>
      </c>
      <c r="AQ140" s="3">
        <f t="shared" ref="AQ140:BQ140" si="28">SUM(AQ141:AQ149)</f>
        <v>0</v>
      </c>
      <c r="AR140" s="3">
        <f t="shared" si="28"/>
        <v>0</v>
      </c>
      <c r="AS140" s="3">
        <f t="shared" si="28"/>
        <v>0</v>
      </c>
      <c r="AT140" s="3">
        <f t="shared" si="28"/>
        <v>0</v>
      </c>
      <c r="AU140" s="3">
        <f t="shared" si="28"/>
        <v>0</v>
      </c>
      <c r="AV140" s="3">
        <f t="shared" si="28"/>
        <v>0</v>
      </c>
      <c r="AW140" s="3">
        <f>SUM(AW141:AW149)</f>
        <v>3851150.17</v>
      </c>
      <c r="AX140" s="3">
        <f t="shared" si="28"/>
        <v>3851150.17</v>
      </c>
      <c r="AY140" s="4">
        <f t="shared" si="15"/>
        <v>14574061.6</v>
      </c>
      <c r="AZ140" s="3">
        <f t="shared" si="28"/>
        <v>0</v>
      </c>
      <c r="BA140" s="3">
        <f t="shared" si="28"/>
        <v>0</v>
      </c>
      <c r="BB140" s="3">
        <f t="shared" si="28"/>
        <v>0</v>
      </c>
      <c r="BC140" s="3">
        <f t="shared" si="28"/>
        <v>14574061.6</v>
      </c>
      <c r="BD140" s="4">
        <f t="shared" si="16"/>
        <v>15126400</v>
      </c>
      <c r="BE140" s="3">
        <f t="shared" si="28"/>
        <v>0</v>
      </c>
      <c r="BF140" s="3">
        <f t="shared" si="28"/>
        <v>0</v>
      </c>
      <c r="BG140" s="3">
        <f t="shared" si="28"/>
        <v>0</v>
      </c>
      <c r="BH140" s="3">
        <f t="shared" si="28"/>
        <v>15126400</v>
      </c>
      <c r="BI140" s="4">
        <f t="shared" si="17"/>
        <v>16681400</v>
      </c>
      <c r="BJ140" s="3">
        <f t="shared" si="28"/>
        <v>0</v>
      </c>
      <c r="BK140" s="3">
        <f t="shared" si="28"/>
        <v>0</v>
      </c>
      <c r="BL140" s="3">
        <f t="shared" si="28"/>
        <v>0</v>
      </c>
      <c r="BM140" s="3">
        <f t="shared" si="28"/>
        <v>16681400</v>
      </c>
      <c r="BN140" s="4">
        <f t="shared" si="18"/>
        <v>18655400</v>
      </c>
      <c r="BO140" s="3">
        <f t="shared" si="28"/>
        <v>0</v>
      </c>
      <c r="BP140" s="3">
        <f t="shared" si="28"/>
        <v>0</v>
      </c>
      <c r="BQ140" s="3">
        <f t="shared" si="28"/>
        <v>0</v>
      </c>
      <c r="BR140" s="3">
        <f>SUM(BR141:BR149)</f>
        <v>18655400</v>
      </c>
      <c r="BS140" s="16"/>
    </row>
    <row r="141" spans="1:71" ht="33.75">
      <c r="A141" s="37" t="s">
        <v>232</v>
      </c>
      <c r="B141" s="38" t="s">
        <v>233</v>
      </c>
      <c r="C141" s="39" t="s">
        <v>42</v>
      </c>
      <c r="D141" s="39" t="s">
        <v>234</v>
      </c>
      <c r="E141" s="39" t="s">
        <v>43</v>
      </c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40"/>
      <c r="AD141" s="39"/>
      <c r="AE141" s="39"/>
      <c r="AF141" s="40"/>
      <c r="AG141" s="91" t="s">
        <v>410</v>
      </c>
      <c r="AH141" s="41"/>
      <c r="AI141" s="42"/>
      <c r="AJ141" s="8" t="s">
        <v>102</v>
      </c>
      <c r="AK141" s="9" t="s">
        <v>50</v>
      </c>
      <c r="AL141" s="9" t="s">
        <v>235</v>
      </c>
      <c r="AM141" s="9" t="s">
        <v>105</v>
      </c>
      <c r="AN141" s="9" t="s">
        <v>49</v>
      </c>
      <c r="AO141" s="4">
        <f t="shared" si="13"/>
        <v>177200</v>
      </c>
      <c r="AP141" s="4">
        <f t="shared" si="14"/>
        <v>177200</v>
      </c>
      <c r="AQ141" s="61"/>
      <c r="AR141" s="61"/>
      <c r="AS141" s="61"/>
      <c r="AT141" s="61"/>
      <c r="AU141" s="61"/>
      <c r="AV141" s="61"/>
      <c r="AW141" s="61">
        <v>177200</v>
      </c>
      <c r="AX141" s="61">
        <v>177200</v>
      </c>
      <c r="AY141" s="4">
        <f t="shared" si="15"/>
        <v>179360</v>
      </c>
      <c r="AZ141" s="61"/>
      <c r="BA141" s="61"/>
      <c r="BB141" s="61"/>
      <c r="BC141" s="61">
        <v>179360</v>
      </c>
      <c r="BD141" s="4">
        <f t="shared" si="16"/>
        <v>184700</v>
      </c>
      <c r="BE141" s="61"/>
      <c r="BF141" s="61"/>
      <c r="BG141" s="61"/>
      <c r="BH141" s="61">
        <v>184700</v>
      </c>
      <c r="BI141" s="4"/>
      <c r="BJ141" s="61"/>
      <c r="BK141" s="61"/>
      <c r="BL141" s="61"/>
      <c r="BM141" s="61">
        <v>184700</v>
      </c>
      <c r="BN141" s="4">
        <f t="shared" si="18"/>
        <v>184700</v>
      </c>
      <c r="BO141" s="61"/>
      <c r="BP141" s="61"/>
      <c r="BQ141" s="61"/>
      <c r="BR141" s="61">
        <v>184700</v>
      </c>
      <c r="BS141" s="16"/>
    </row>
    <row r="142" spans="1:71" ht="33.75">
      <c r="A142" s="37" t="s">
        <v>236</v>
      </c>
      <c r="B142" s="38" t="s">
        <v>237</v>
      </c>
      <c r="C142" s="39" t="s">
        <v>42</v>
      </c>
      <c r="D142" s="39" t="s">
        <v>234</v>
      </c>
      <c r="E142" s="39" t="s">
        <v>43</v>
      </c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40"/>
      <c r="AD142" s="39"/>
      <c r="AE142" s="39"/>
      <c r="AF142" s="40"/>
      <c r="AG142" s="91" t="s">
        <v>412</v>
      </c>
      <c r="AH142" s="41"/>
      <c r="AI142" s="42"/>
      <c r="AJ142" s="8" t="s">
        <v>102</v>
      </c>
      <c r="AK142" s="9" t="s">
        <v>50</v>
      </c>
      <c r="AL142" s="9" t="s">
        <v>235</v>
      </c>
      <c r="AM142" s="9" t="s">
        <v>105</v>
      </c>
      <c r="AN142" s="9" t="s">
        <v>49</v>
      </c>
      <c r="AO142" s="4">
        <f t="shared" si="13"/>
        <v>131481</v>
      </c>
      <c r="AP142" s="4">
        <f t="shared" si="14"/>
        <v>131481</v>
      </c>
      <c r="AQ142" s="61"/>
      <c r="AR142" s="61"/>
      <c r="AS142" s="61"/>
      <c r="AT142" s="61"/>
      <c r="AU142" s="61"/>
      <c r="AV142" s="61"/>
      <c r="AW142" s="61">
        <v>131481</v>
      </c>
      <c r="AX142" s="61">
        <v>131481</v>
      </c>
      <c r="AY142" s="4">
        <f t="shared" si="15"/>
        <v>148170</v>
      </c>
      <c r="AZ142" s="61"/>
      <c r="BA142" s="61"/>
      <c r="BB142" s="61"/>
      <c r="BC142" s="61">
        <v>148170</v>
      </c>
      <c r="BD142" s="4">
        <f t="shared" si="16"/>
        <v>137200</v>
      </c>
      <c r="BE142" s="61"/>
      <c r="BF142" s="61"/>
      <c r="BG142" s="61"/>
      <c r="BH142" s="61">
        <v>137200</v>
      </c>
      <c r="BI142" s="4"/>
      <c r="BJ142" s="61"/>
      <c r="BK142" s="61"/>
      <c r="BL142" s="61"/>
      <c r="BM142" s="61">
        <v>137200</v>
      </c>
      <c r="BN142" s="4">
        <f t="shared" si="18"/>
        <v>137200</v>
      </c>
      <c r="BO142" s="61"/>
      <c r="BP142" s="61"/>
      <c r="BQ142" s="61"/>
      <c r="BR142" s="61">
        <v>137200</v>
      </c>
      <c r="BS142" s="16"/>
    </row>
    <row r="143" spans="1:71" ht="33.75">
      <c r="A143" s="116" t="s">
        <v>238</v>
      </c>
      <c r="B143" s="113" t="s">
        <v>239</v>
      </c>
      <c r="C143" s="39" t="s">
        <v>42</v>
      </c>
      <c r="D143" s="39" t="s">
        <v>44</v>
      </c>
      <c r="E143" s="39" t="s">
        <v>43</v>
      </c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40"/>
      <c r="AD143" s="39"/>
      <c r="AE143" s="39"/>
      <c r="AF143" s="40"/>
      <c r="AG143" s="91"/>
      <c r="AH143" s="41"/>
      <c r="AI143" s="42"/>
      <c r="AJ143" s="125" t="s">
        <v>102</v>
      </c>
      <c r="AK143" s="90" t="s">
        <v>113</v>
      </c>
      <c r="AL143" s="9" t="s">
        <v>169</v>
      </c>
      <c r="AM143" s="9" t="s">
        <v>105</v>
      </c>
      <c r="AN143" s="9" t="s">
        <v>49</v>
      </c>
      <c r="AO143" s="4">
        <f t="shared" si="13"/>
        <v>0</v>
      </c>
      <c r="AP143" s="4">
        <f t="shared" si="14"/>
        <v>0</v>
      </c>
      <c r="AQ143" s="61"/>
      <c r="AR143" s="61"/>
      <c r="AS143" s="61"/>
      <c r="AT143" s="61"/>
      <c r="AU143" s="61"/>
      <c r="AV143" s="61"/>
      <c r="AW143" s="61"/>
      <c r="AX143" s="61"/>
      <c r="AY143" s="4">
        <f t="shared" si="15"/>
        <v>0</v>
      </c>
      <c r="AZ143" s="61"/>
      <c r="BA143" s="61"/>
      <c r="BB143" s="61"/>
      <c r="BC143" s="61"/>
      <c r="BD143" s="4">
        <f t="shared" si="16"/>
        <v>0</v>
      </c>
      <c r="BE143" s="61"/>
      <c r="BF143" s="61"/>
      <c r="BG143" s="61"/>
      <c r="BH143" s="61"/>
      <c r="BI143" s="4">
        <f t="shared" si="17"/>
        <v>0</v>
      </c>
      <c r="BJ143" s="61"/>
      <c r="BK143" s="61"/>
      <c r="BL143" s="61"/>
      <c r="BM143" s="61"/>
      <c r="BN143" s="4">
        <f t="shared" si="18"/>
        <v>0</v>
      </c>
      <c r="BO143" s="61"/>
      <c r="BP143" s="61"/>
      <c r="BQ143" s="61"/>
      <c r="BR143" s="61"/>
      <c r="BS143" s="16"/>
    </row>
    <row r="144" spans="1:71" ht="33.75">
      <c r="A144" s="117"/>
      <c r="B144" s="114"/>
      <c r="C144" s="39" t="s">
        <v>42</v>
      </c>
      <c r="D144" s="39" t="s">
        <v>44</v>
      </c>
      <c r="E144" s="39" t="s">
        <v>43</v>
      </c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40"/>
      <c r="AD144" s="39"/>
      <c r="AE144" s="39"/>
      <c r="AF144" s="40"/>
      <c r="AG144" s="91" t="s">
        <v>411</v>
      </c>
      <c r="AH144" s="41"/>
      <c r="AI144" s="42"/>
      <c r="AJ144" s="127"/>
      <c r="AK144" s="90" t="s">
        <v>82</v>
      </c>
      <c r="AL144" s="89" t="s">
        <v>409</v>
      </c>
      <c r="AM144" s="9" t="s">
        <v>105</v>
      </c>
      <c r="AN144" s="9" t="s">
        <v>49</v>
      </c>
      <c r="AO144" s="4">
        <f>AQ144+AS144+AU144+AW144</f>
        <v>21696.47</v>
      </c>
      <c r="AP144" s="4">
        <f>AR144+AT144+AV144+AX144</f>
        <v>21696.47</v>
      </c>
      <c r="AQ144" s="61"/>
      <c r="AR144" s="61"/>
      <c r="AS144" s="61"/>
      <c r="AT144" s="61"/>
      <c r="AU144" s="61"/>
      <c r="AV144" s="61"/>
      <c r="AW144" s="61">
        <v>21696.47</v>
      </c>
      <c r="AX144" s="61">
        <v>21696.47</v>
      </c>
      <c r="AY144" s="4">
        <f>AZ144+BA144+BB144+BC144</f>
        <v>0</v>
      </c>
      <c r="AZ144" s="61"/>
      <c r="BA144" s="61"/>
      <c r="BB144" s="61"/>
      <c r="BC144" s="61"/>
      <c r="BD144" s="4">
        <f>BE144+BF144+BG144+BH144</f>
        <v>0</v>
      </c>
      <c r="BE144" s="61"/>
      <c r="BF144" s="61"/>
      <c r="BG144" s="61"/>
      <c r="BH144" s="61"/>
      <c r="BI144" s="4">
        <f>BJ144+BK144+BL144+BM144</f>
        <v>0</v>
      </c>
      <c r="BJ144" s="61"/>
      <c r="BK144" s="61"/>
      <c r="BL144" s="61"/>
      <c r="BM144" s="61"/>
      <c r="BN144" s="4">
        <f>BO144+BP144+BQ144+BR144</f>
        <v>0</v>
      </c>
      <c r="BO144" s="61"/>
      <c r="BP144" s="61"/>
      <c r="BQ144" s="61"/>
      <c r="BR144" s="61"/>
      <c r="BS144" s="16"/>
    </row>
    <row r="145" spans="1:71" ht="33.75">
      <c r="A145" s="37" t="s">
        <v>240</v>
      </c>
      <c r="B145" s="38" t="s">
        <v>241</v>
      </c>
      <c r="C145" s="39" t="s">
        <v>42</v>
      </c>
      <c r="D145" s="39" t="s">
        <v>234</v>
      </c>
      <c r="E145" s="39" t="s">
        <v>43</v>
      </c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40"/>
      <c r="AD145" s="39"/>
      <c r="AE145" s="39"/>
      <c r="AF145" s="40"/>
      <c r="AG145" s="91" t="s">
        <v>413</v>
      </c>
      <c r="AH145" s="41"/>
      <c r="AI145" s="42"/>
      <c r="AJ145" s="8" t="s">
        <v>102</v>
      </c>
      <c r="AK145" s="9" t="s">
        <v>50</v>
      </c>
      <c r="AL145" s="9" t="s">
        <v>235</v>
      </c>
      <c r="AM145" s="9" t="s">
        <v>105</v>
      </c>
      <c r="AN145" s="9" t="s">
        <v>49</v>
      </c>
      <c r="AO145" s="4">
        <f t="shared" si="13"/>
        <v>176277</v>
      </c>
      <c r="AP145" s="4">
        <f t="shared" si="14"/>
        <v>176277</v>
      </c>
      <c r="AQ145" s="61"/>
      <c r="AR145" s="61"/>
      <c r="AS145" s="61"/>
      <c r="AT145" s="61"/>
      <c r="AU145" s="61"/>
      <c r="AV145" s="61"/>
      <c r="AW145" s="61">
        <v>176277</v>
      </c>
      <c r="AX145" s="61">
        <v>176277</v>
      </c>
      <c r="AY145" s="4">
        <f t="shared" si="15"/>
        <v>178430</v>
      </c>
      <c r="AZ145" s="61"/>
      <c r="BA145" s="61"/>
      <c r="BB145" s="61"/>
      <c r="BC145" s="61">
        <v>178430</v>
      </c>
      <c r="BD145" s="4">
        <f t="shared" si="16"/>
        <v>183800</v>
      </c>
      <c r="BE145" s="61"/>
      <c r="BF145" s="61"/>
      <c r="BG145" s="61"/>
      <c r="BH145" s="61">
        <v>183800</v>
      </c>
      <c r="BI145" s="4">
        <f t="shared" si="17"/>
        <v>183800</v>
      </c>
      <c r="BJ145" s="61"/>
      <c r="BK145" s="61"/>
      <c r="BL145" s="61"/>
      <c r="BM145" s="61">
        <v>183800</v>
      </c>
      <c r="BN145" s="4">
        <f t="shared" si="18"/>
        <v>183800</v>
      </c>
      <c r="BO145" s="61"/>
      <c r="BP145" s="61"/>
      <c r="BQ145" s="61"/>
      <c r="BR145" s="61">
        <v>183800</v>
      </c>
      <c r="BS145" s="16"/>
    </row>
    <row r="146" spans="1:71" ht="45">
      <c r="A146" s="37" t="s">
        <v>242</v>
      </c>
      <c r="B146" s="38" t="s">
        <v>243</v>
      </c>
      <c r="C146" s="39" t="s">
        <v>42</v>
      </c>
      <c r="D146" s="39" t="s">
        <v>234</v>
      </c>
      <c r="E146" s="39" t="s">
        <v>43</v>
      </c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40"/>
      <c r="AD146" s="39"/>
      <c r="AE146" s="39"/>
      <c r="AF146" s="40"/>
      <c r="AG146" s="91" t="s">
        <v>414</v>
      </c>
      <c r="AH146" s="41"/>
      <c r="AI146" s="42"/>
      <c r="AJ146" s="8" t="s">
        <v>102</v>
      </c>
      <c r="AK146" s="9" t="s">
        <v>50</v>
      </c>
      <c r="AL146" s="9" t="s">
        <v>235</v>
      </c>
      <c r="AM146" s="9" t="s">
        <v>105</v>
      </c>
      <c r="AN146" s="9" t="s">
        <v>49</v>
      </c>
      <c r="AO146" s="4">
        <f t="shared" si="13"/>
        <v>307714</v>
      </c>
      <c r="AP146" s="4">
        <f t="shared" si="14"/>
        <v>307714</v>
      </c>
      <c r="AQ146" s="61"/>
      <c r="AR146" s="61"/>
      <c r="AS146" s="61"/>
      <c r="AT146" s="61"/>
      <c r="AU146" s="61"/>
      <c r="AV146" s="61"/>
      <c r="AW146" s="61">
        <v>307714</v>
      </c>
      <c r="AX146" s="61">
        <v>307714</v>
      </c>
      <c r="AY146" s="4">
        <f t="shared" si="15"/>
        <v>309530</v>
      </c>
      <c r="AZ146" s="61"/>
      <c r="BA146" s="61"/>
      <c r="BB146" s="61"/>
      <c r="BC146" s="61">
        <v>309530</v>
      </c>
      <c r="BD146" s="4">
        <f t="shared" si="16"/>
        <v>318800</v>
      </c>
      <c r="BE146" s="61"/>
      <c r="BF146" s="61"/>
      <c r="BG146" s="61"/>
      <c r="BH146" s="61">
        <v>318800</v>
      </c>
      <c r="BI146" s="4">
        <f t="shared" si="17"/>
        <v>318800</v>
      </c>
      <c r="BJ146" s="61"/>
      <c r="BK146" s="61"/>
      <c r="BL146" s="61"/>
      <c r="BM146" s="61">
        <v>318800</v>
      </c>
      <c r="BN146" s="4">
        <f t="shared" si="18"/>
        <v>318800</v>
      </c>
      <c r="BO146" s="61"/>
      <c r="BP146" s="61"/>
      <c r="BQ146" s="61"/>
      <c r="BR146" s="61">
        <v>318800</v>
      </c>
      <c r="BS146" s="16"/>
    </row>
    <row r="147" spans="1:71" ht="45">
      <c r="A147" s="37" t="s">
        <v>244</v>
      </c>
      <c r="B147" s="38" t="s">
        <v>245</v>
      </c>
      <c r="C147" s="39" t="s">
        <v>42</v>
      </c>
      <c r="D147" s="39" t="s">
        <v>234</v>
      </c>
      <c r="E147" s="39" t="s">
        <v>43</v>
      </c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40"/>
      <c r="AD147" s="39"/>
      <c r="AE147" s="39"/>
      <c r="AF147" s="40"/>
      <c r="AG147" s="91" t="s">
        <v>415</v>
      </c>
      <c r="AH147" s="41"/>
      <c r="AI147" s="42"/>
      <c r="AJ147" s="8" t="s">
        <v>102</v>
      </c>
      <c r="AK147" s="9" t="s">
        <v>86</v>
      </c>
      <c r="AL147" s="9" t="s">
        <v>246</v>
      </c>
      <c r="AM147" s="9" t="s">
        <v>105</v>
      </c>
      <c r="AN147" s="9" t="s">
        <v>49</v>
      </c>
      <c r="AO147" s="4">
        <f t="shared" si="13"/>
        <v>3036781.7</v>
      </c>
      <c r="AP147" s="4">
        <f t="shared" si="14"/>
        <v>3036781.7</v>
      </c>
      <c r="AQ147" s="61"/>
      <c r="AR147" s="61"/>
      <c r="AS147" s="61"/>
      <c r="AT147" s="61"/>
      <c r="AU147" s="61"/>
      <c r="AV147" s="61"/>
      <c r="AW147" s="61">
        <v>3036781.7</v>
      </c>
      <c r="AX147" s="61">
        <v>3036781.7</v>
      </c>
      <c r="AY147" s="4">
        <f t="shared" si="15"/>
        <v>13758571.6</v>
      </c>
      <c r="AZ147" s="61"/>
      <c r="BA147" s="61"/>
      <c r="BB147" s="61"/>
      <c r="BC147" s="61">
        <v>13758571.6</v>
      </c>
      <c r="BD147" s="4">
        <f t="shared" si="16"/>
        <v>14301900</v>
      </c>
      <c r="BE147" s="61"/>
      <c r="BF147" s="61"/>
      <c r="BG147" s="61"/>
      <c r="BH147" s="61">
        <v>14301900</v>
      </c>
      <c r="BI147" s="4">
        <f t="shared" si="17"/>
        <v>14301900</v>
      </c>
      <c r="BJ147" s="61"/>
      <c r="BK147" s="61"/>
      <c r="BL147" s="61"/>
      <c r="BM147" s="61">
        <v>14301900</v>
      </c>
      <c r="BN147" s="4">
        <f t="shared" si="18"/>
        <v>14301900</v>
      </c>
      <c r="BO147" s="61"/>
      <c r="BP147" s="61"/>
      <c r="BQ147" s="61"/>
      <c r="BR147" s="61">
        <v>14301900</v>
      </c>
      <c r="BS147" s="16"/>
    </row>
    <row r="148" spans="1:71" ht="56.25">
      <c r="A148" s="37" t="s">
        <v>247</v>
      </c>
      <c r="B148" s="38" t="s">
        <v>248</v>
      </c>
      <c r="C148" s="39" t="s">
        <v>42</v>
      </c>
      <c r="D148" s="39" t="s">
        <v>234</v>
      </c>
      <c r="E148" s="39" t="s">
        <v>43</v>
      </c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 t="s">
        <v>249</v>
      </c>
      <c r="AB148" s="39" t="s">
        <v>44</v>
      </c>
      <c r="AC148" s="40" t="s">
        <v>250</v>
      </c>
      <c r="AD148" s="39"/>
      <c r="AE148" s="39"/>
      <c r="AF148" s="40"/>
      <c r="AG148" s="91"/>
      <c r="AH148" s="41"/>
      <c r="AI148" s="42"/>
      <c r="AJ148" s="8" t="s">
        <v>102</v>
      </c>
      <c r="AK148" s="9" t="s">
        <v>50</v>
      </c>
      <c r="AL148" s="9" t="s">
        <v>235</v>
      </c>
      <c r="AM148" s="9" t="s">
        <v>105</v>
      </c>
      <c r="AN148" s="9" t="s">
        <v>49</v>
      </c>
      <c r="AO148" s="4">
        <f t="shared" si="13"/>
        <v>0</v>
      </c>
      <c r="AP148" s="4">
        <f t="shared" si="14"/>
        <v>0</v>
      </c>
      <c r="AQ148" s="61"/>
      <c r="AR148" s="61"/>
      <c r="AS148" s="61"/>
      <c r="AT148" s="61"/>
      <c r="AU148" s="61"/>
      <c r="AV148" s="61"/>
      <c r="AW148" s="61"/>
      <c r="AX148" s="61"/>
      <c r="AY148" s="4">
        <f t="shared" si="15"/>
        <v>0</v>
      </c>
      <c r="AZ148" s="61"/>
      <c r="BA148" s="61"/>
      <c r="BB148" s="61"/>
      <c r="BC148" s="61"/>
      <c r="BD148" s="4">
        <f t="shared" si="16"/>
        <v>0</v>
      </c>
      <c r="BE148" s="61"/>
      <c r="BF148" s="61"/>
      <c r="BG148" s="61"/>
      <c r="BH148" s="61"/>
      <c r="BI148" s="4">
        <f t="shared" si="17"/>
        <v>0</v>
      </c>
      <c r="BJ148" s="61"/>
      <c r="BK148" s="61"/>
      <c r="BL148" s="61"/>
      <c r="BM148" s="61"/>
      <c r="BN148" s="4">
        <f t="shared" si="18"/>
        <v>0</v>
      </c>
      <c r="BO148" s="61"/>
      <c r="BP148" s="61"/>
      <c r="BQ148" s="61"/>
      <c r="BR148" s="61"/>
      <c r="BS148" s="16"/>
    </row>
    <row r="149" spans="1:71" ht="33.75">
      <c r="A149" s="37" t="s">
        <v>251</v>
      </c>
      <c r="B149" s="38" t="s">
        <v>252</v>
      </c>
      <c r="C149" s="39" t="s">
        <v>42</v>
      </c>
      <c r="D149" s="39" t="s">
        <v>124</v>
      </c>
      <c r="E149" s="39" t="s">
        <v>43</v>
      </c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40"/>
      <c r="AD149" s="39"/>
      <c r="AE149" s="39"/>
      <c r="AF149" s="40"/>
      <c r="AG149" s="91"/>
      <c r="AH149" s="41"/>
      <c r="AI149" s="42"/>
      <c r="AJ149" s="8" t="s">
        <v>102</v>
      </c>
      <c r="AK149" s="9"/>
      <c r="AL149" s="9"/>
      <c r="AM149" s="9"/>
      <c r="AN149" s="9" t="s">
        <v>49</v>
      </c>
      <c r="AO149" s="4">
        <f t="shared" si="13"/>
        <v>0</v>
      </c>
      <c r="AP149" s="4">
        <f t="shared" si="14"/>
        <v>0</v>
      </c>
      <c r="AQ149" s="61"/>
      <c r="AR149" s="61"/>
      <c r="AS149" s="61"/>
      <c r="AT149" s="61"/>
      <c r="AU149" s="61"/>
      <c r="AV149" s="61"/>
      <c r="AW149" s="61"/>
      <c r="AX149" s="61"/>
      <c r="AY149" s="4">
        <f t="shared" si="15"/>
        <v>0</v>
      </c>
      <c r="AZ149" s="61"/>
      <c r="BA149" s="61"/>
      <c r="BB149" s="61"/>
      <c r="BC149" s="61"/>
      <c r="BD149" s="4">
        <f t="shared" si="16"/>
        <v>0</v>
      </c>
      <c r="BE149" s="61"/>
      <c r="BF149" s="61"/>
      <c r="BG149" s="61"/>
      <c r="BH149" s="61"/>
      <c r="BI149" s="4">
        <f t="shared" si="17"/>
        <v>1555000</v>
      </c>
      <c r="BJ149" s="61"/>
      <c r="BK149" s="61"/>
      <c r="BL149" s="61"/>
      <c r="BM149" s="61">
        <v>1555000</v>
      </c>
      <c r="BN149" s="4">
        <f>BO149+BP149+BQ149+BR149</f>
        <v>3529000</v>
      </c>
      <c r="BO149" s="61"/>
      <c r="BP149" s="61"/>
      <c r="BQ149" s="61"/>
      <c r="BR149" s="61">
        <v>3529000</v>
      </c>
      <c r="BS149" s="16"/>
    </row>
    <row r="150" spans="1:71" ht="31.5">
      <c r="A150" s="29" t="s">
        <v>385</v>
      </c>
      <c r="B150" s="31" t="s">
        <v>386</v>
      </c>
      <c r="C150" s="31" t="s">
        <v>39</v>
      </c>
      <c r="D150" s="31" t="s">
        <v>39</v>
      </c>
      <c r="E150" s="31" t="s">
        <v>39</v>
      </c>
      <c r="F150" s="31" t="s">
        <v>39</v>
      </c>
      <c r="G150" s="31" t="s">
        <v>39</v>
      </c>
      <c r="H150" s="31" t="s">
        <v>39</v>
      </c>
      <c r="I150" s="31" t="s">
        <v>39</v>
      </c>
      <c r="J150" s="31" t="s">
        <v>39</v>
      </c>
      <c r="K150" s="31" t="s">
        <v>39</v>
      </c>
      <c r="L150" s="31" t="s">
        <v>39</v>
      </c>
      <c r="M150" s="31" t="s">
        <v>39</v>
      </c>
      <c r="N150" s="31" t="s">
        <v>39</v>
      </c>
      <c r="O150" s="31" t="s">
        <v>39</v>
      </c>
      <c r="P150" s="31" t="s">
        <v>39</v>
      </c>
      <c r="Q150" s="31" t="s">
        <v>39</v>
      </c>
      <c r="R150" s="31" t="s">
        <v>39</v>
      </c>
      <c r="S150" s="31" t="s">
        <v>39</v>
      </c>
      <c r="T150" s="31" t="s">
        <v>39</v>
      </c>
      <c r="U150" s="31" t="s">
        <v>39</v>
      </c>
      <c r="V150" s="31" t="s">
        <v>39</v>
      </c>
      <c r="W150" s="31" t="s">
        <v>39</v>
      </c>
      <c r="X150" s="31" t="s">
        <v>39</v>
      </c>
      <c r="Y150" s="31" t="s">
        <v>39</v>
      </c>
      <c r="Z150" s="31" t="s">
        <v>39</v>
      </c>
      <c r="AA150" s="31" t="s">
        <v>39</v>
      </c>
      <c r="AB150" s="31" t="s">
        <v>39</v>
      </c>
      <c r="AC150" s="31" t="s">
        <v>39</v>
      </c>
      <c r="AD150" s="31" t="s">
        <v>39</v>
      </c>
      <c r="AE150" s="31" t="s">
        <v>39</v>
      </c>
      <c r="AF150" s="31" t="s">
        <v>39</v>
      </c>
      <c r="AG150" s="32" t="s">
        <v>39</v>
      </c>
      <c r="AH150" s="32" t="s">
        <v>39</v>
      </c>
      <c r="AI150" s="32" t="s">
        <v>39</v>
      </c>
      <c r="AJ150" s="6" t="s">
        <v>39</v>
      </c>
      <c r="AK150" s="6" t="s">
        <v>39</v>
      </c>
      <c r="AL150" s="6" t="s">
        <v>39</v>
      </c>
      <c r="AM150" s="6" t="s">
        <v>39</v>
      </c>
      <c r="AN150" s="6" t="s">
        <v>39</v>
      </c>
      <c r="AO150" s="4">
        <f>AO22+AO114+AO132-AO129</f>
        <v>87624284.590000004</v>
      </c>
      <c r="AP150" s="4">
        <f>AP22+AP114+AP132-AP129</f>
        <v>87624081.199999988</v>
      </c>
      <c r="AQ150" s="63"/>
      <c r="AR150" s="63"/>
      <c r="AS150" s="63"/>
      <c r="AT150" s="63"/>
      <c r="AU150" s="63"/>
      <c r="AV150" s="63"/>
      <c r="AW150" s="63"/>
      <c r="AX150" s="63"/>
      <c r="AY150" s="4"/>
      <c r="AZ150" s="63"/>
      <c r="BA150" s="63"/>
      <c r="BB150" s="63"/>
      <c r="BC150" s="63"/>
      <c r="BD150" s="4"/>
      <c r="BE150" s="63"/>
      <c r="BF150" s="63"/>
      <c r="BG150" s="63"/>
      <c r="BH150" s="63"/>
      <c r="BI150" s="4"/>
      <c r="BJ150" s="63"/>
      <c r="BK150" s="63"/>
      <c r="BL150" s="63"/>
      <c r="BM150" s="63"/>
      <c r="BN150" s="4"/>
      <c r="BO150" s="63"/>
      <c r="BP150" s="63"/>
      <c r="BQ150" s="63"/>
      <c r="BR150" s="63"/>
      <c r="BS150" s="16"/>
    </row>
    <row r="151" spans="1:71" ht="21.75" thickBot="1">
      <c r="A151" s="69" t="s">
        <v>387</v>
      </c>
      <c r="B151" s="70" t="s">
        <v>388</v>
      </c>
      <c r="C151" s="70" t="s">
        <v>39</v>
      </c>
      <c r="D151" s="70" t="s">
        <v>39</v>
      </c>
      <c r="E151" s="70" t="s">
        <v>39</v>
      </c>
      <c r="F151" s="70" t="s">
        <v>39</v>
      </c>
      <c r="G151" s="70" t="s">
        <v>39</v>
      </c>
      <c r="H151" s="70" t="s">
        <v>39</v>
      </c>
      <c r="I151" s="70" t="s">
        <v>39</v>
      </c>
      <c r="J151" s="70" t="s">
        <v>39</v>
      </c>
      <c r="K151" s="70" t="s">
        <v>39</v>
      </c>
      <c r="L151" s="70" t="s">
        <v>39</v>
      </c>
      <c r="M151" s="70" t="s">
        <v>39</v>
      </c>
      <c r="N151" s="70" t="s">
        <v>39</v>
      </c>
      <c r="O151" s="70" t="s">
        <v>39</v>
      </c>
      <c r="P151" s="70" t="s">
        <v>39</v>
      </c>
      <c r="Q151" s="70" t="s">
        <v>39</v>
      </c>
      <c r="R151" s="70" t="s">
        <v>39</v>
      </c>
      <c r="S151" s="70" t="s">
        <v>39</v>
      </c>
      <c r="T151" s="70" t="s">
        <v>39</v>
      </c>
      <c r="U151" s="70" t="s">
        <v>39</v>
      </c>
      <c r="V151" s="70" t="s">
        <v>39</v>
      </c>
      <c r="W151" s="70" t="s">
        <v>39</v>
      </c>
      <c r="X151" s="70" t="s">
        <v>39</v>
      </c>
      <c r="Y151" s="70" t="s">
        <v>39</v>
      </c>
      <c r="Z151" s="70" t="s">
        <v>39</v>
      </c>
      <c r="AA151" s="70" t="s">
        <v>39</v>
      </c>
      <c r="AB151" s="70" t="s">
        <v>39</v>
      </c>
      <c r="AC151" s="70" t="s">
        <v>39</v>
      </c>
      <c r="AD151" s="70" t="s">
        <v>39</v>
      </c>
      <c r="AE151" s="70" t="s">
        <v>39</v>
      </c>
      <c r="AF151" s="70" t="s">
        <v>39</v>
      </c>
      <c r="AG151" s="71" t="s">
        <v>39</v>
      </c>
      <c r="AH151" s="71" t="s">
        <v>39</v>
      </c>
      <c r="AI151" s="71" t="s">
        <v>39</v>
      </c>
      <c r="AJ151" s="77" t="s">
        <v>39</v>
      </c>
      <c r="AK151" s="77" t="s">
        <v>39</v>
      </c>
      <c r="AL151" s="77" t="s">
        <v>39</v>
      </c>
      <c r="AM151" s="77" t="s">
        <v>39</v>
      </c>
      <c r="AN151" s="77" t="s">
        <v>39</v>
      </c>
      <c r="AO151" s="72">
        <f>AO150+AO138+AO129</f>
        <v>91476434.760000005</v>
      </c>
      <c r="AP151" s="72">
        <f t="shared" ref="AP151:BR151" si="29">AP150+AP138+AP129</f>
        <v>91475967.459999993</v>
      </c>
      <c r="AQ151" s="72">
        <f t="shared" si="29"/>
        <v>0</v>
      </c>
      <c r="AR151" s="72">
        <f t="shared" si="29"/>
        <v>0</v>
      </c>
      <c r="AS151" s="72">
        <f t="shared" si="29"/>
        <v>0</v>
      </c>
      <c r="AT151" s="72">
        <f t="shared" si="29"/>
        <v>0</v>
      </c>
      <c r="AU151" s="72">
        <f t="shared" si="29"/>
        <v>0</v>
      </c>
      <c r="AV151" s="72">
        <f t="shared" si="29"/>
        <v>0</v>
      </c>
      <c r="AW151" s="72">
        <f t="shared" si="29"/>
        <v>3852150.17</v>
      </c>
      <c r="AX151" s="72">
        <f t="shared" si="29"/>
        <v>3851886.26</v>
      </c>
      <c r="AY151" s="72">
        <f t="shared" si="29"/>
        <v>14574061.6</v>
      </c>
      <c r="AZ151" s="72">
        <f t="shared" si="29"/>
        <v>0</v>
      </c>
      <c r="BA151" s="72">
        <f t="shared" si="29"/>
        <v>0</v>
      </c>
      <c r="BB151" s="72">
        <f t="shared" si="29"/>
        <v>0</v>
      </c>
      <c r="BC151" s="72">
        <f t="shared" si="29"/>
        <v>14574061.6</v>
      </c>
      <c r="BD151" s="72">
        <f t="shared" si="29"/>
        <v>15126400</v>
      </c>
      <c r="BE151" s="72">
        <f t="shared" si="29"/>
        <v>0</v>
      </c>
      <c r="BF151" s="72">
        <f t="shared" si="29"/>
        <v>0</v>
      </c>
      <c r="BG151" s="72">
        <f t="shared" si="29"/>
        <v>0</v>
      </c>
      <c r="BH151" s="72">
        <f t="shared" si="29"/>
        <v>15126400</v>
      </c>
      <c r="BI151" s="72">
        <f t="shared" si="29"/>
        <v>16681400</v>
      </c>
      <c r="BJ151" s="72">
        <f t="shared" si="29"/>
        <v>0</v>
      </c>
      <c r="BK151" s="72">
        <f t="shared" si="29"/>
        <v>0</v>
      </c>
      <c r="BL151" s="72">
        <f t="shared" si="29"/>
        <v>0</v>
      </c>
      <c r="BM151" s="72">
        <f t="shared" si="29"/>
        <v>16681400</v>
      </c>
      <c r="BN151" s="72">
        <f t="shared" si="29"/>
        <v>18655400</v>
      </c>
      <c r="BO151" s="72">
        <f t="shared" si="29"/>
        <v>0</v>
      </c>
      <c r="BP151" s="72">
        <f t="shared" si="29"/>
        <v>0</v>
      </c>
      <c r="BQ151" s="72">
        <f t="shared" si="29"/>
        <v>0</v>
      </c>
      <c r="BR151" s="72">
        <f t="shared" si="29"/>
        <v>18655400</v>
      </c>
      <c r="BS151" s="16"/>
    </row>
    <row r="152" spans="1:71" ht="53.25" thickTop="1">
      <c r="A152" s="64" t="s">
        <v>253</v>
      </c>
      <c r="B152" s="65" t="s">
        <v>254</v>
      </c>
      <c r="C152" s="66" t="s">
        <v>39</v>
      </c>
      <c r="D152" s="66" t="s">
        <v>39</v>
      </c>
      <c r="E152" s="66" t="s">
        <v>39</v>
      </c>
      <c r="F152" s="66" t="s">
        <v>39</v>
      </c>
      <c r="G152" s="66" t="s">
        <v>39</v>
      </c>
      <c r="H152" s="66" t="s">
        <v>39</v>
      </c>
      <c r="I152" s="66" t="s">
        <v>39</v>
      </c>
      <c r="J152" s="66" t="s">
        <v>39</v>
      </c>
      <c r="K152" s="66" t="s">
        <v>39</v>
      </c>
      <c r="L152" s="66" t="s">
        <v>39</v>
      </c>
      <c r="M152" s="66" t="s">
        <v>39</v>
      </c>
      <c r="N152" s="66" t="s">
        <v>39</v>
      </c>
      <c r="O152" s="66" t="s">
        <v>39</v>
      </c>
      <c r="P152" s="66" t="s">
        <v>39</v>
      </c>
      <c r="Q152" s="66" t="s">
        <v>39</v>
      </c>
      <c r="R152" s="66" t="s">
        <v>39</v>
      </c>
      <c r="S152" s="66" t="s">
        <v>39</v>
      </c>
      <c r="T152" s="66" t="s">
        <v>39</v>
      </c>
      <c r="U152" s="66" t="s">
        <v>39</v>
      </c>
      <c r="V152" s="66" t="s">
        <v>39</v>
      </c>
      <c r="W152" s="66" t="s">
        <v>39</v>
      </c>
      <c r="X152" s="66" t="s">
        <v>39</v>
      </c>
      <c r="Y152" s="66" t="s">
        <v>39</v>
      </c>
      <c r="Z152" s="66" t="s">
        <v>39</v>
      </c>
      <c r="AA152" s="66" t="s">
        <v>39</v>
      </c>
      <c r="AB152" s="66" t="s">
        <v>39</v>
      </c>
      <c r="AC152" s="66" t="s">
        <v>39</v>
      </c>
      <c r="AD152" s="66" t="s">
        <v>39</v>
      </c>
      <c r="AE152" s="66" t="s">
        <v>39</v>
      </c>
      <c r="AF152" s="66" t="s">
        <v>39</v>
      </c>
      <c r="AG152" s="67" t="s">
        <v>39</v>
      </c>
      <c r="AH152" s="67" t="s">
        <v>39</v>
      </c>
      <c r="AI152" s="67" t="s">
        <v>39</v>
      </c>
      <c r="AJ152" s="78" t="s">
        <v>39</v>
      </c>
      <c r="AK152" s="78" t="s">
        <v>39</v>
      </c>
      <c r="AL152" s="78" t="s">
        <v>39</v>
      </c>
      <c r="AM152" s="78" t="s">
        <v>39</v>
      </c>
      <c r="AN152" s="78" t="s">
        <v>39</v>
      </c>
      <c r="AO152" s="68">
        <f t="shared" ref="AO152:AO167" si="30">AQ152+AS152+AU152+AW152</f>
        <v>0</v>
      </c>
      <c r="AP152" s="68">
        <f t="shared" ref="AP152:AP215" si="31">AR152+AT152+AV152+AX152</f>
        <v>0</v>
      </c>
      <c r="AQ152" s="68">
        <f t="shared" ref="AQ152:BR152" si="32">AQ153+AQ223+AQ242+AQ249+AQ257</f>
        <v>0</v>
      </c>
      <c r="AR152" s="68">
        <f t="shared" si="32"/>
        <v>0</v>
      </c>
      <c r="AS152" s="68">
        <f t="shared" si="32"/>
        <v>0</v>
      </c>
      <c r="AT152" s="68">
        <f t="shared" si="32"/>
        <v>0</v>
      </c>
      <c r="AU152" s="68">
        <f t="shared" si="32"/>
        <v>0</v>
      </c>
      <c r="AV152" s="68">
        <f t="shared" si="32"/>
        <v>0</v>
      </c>
      <c r="AW152" s="68">
        <f t="shared" si="32"/>
        <v>0</v>
      </c>
      <c r="AX152" s="68">
        <f t="shared" si="32"/>
        <v>0</v>
      </c>
      <c r="AY152" s="68">
        <f t="shared" si="15"/>
        <v>0</v>
      </c>
      <c r="AZ152" s="68">
        <f t="shared" si="32"/>
        <v>0</v>
      </c>
      <c r="BA152" s="68">
        <f t="shared" si="32"/>
        <v>0</v>
      </c>
      <c r="BB152" s="68">
        <f t="shared" si="32"/>
        <v>0</v>
      </c>
      <c r="BC152" s="68">
        <f t="shared" si="32"/>
        <v>0</v>
      </c>
      <c r="BD152" s="68">
        <f t="shared" si="16"/>
        <v>0</v>
      </c>
      <c r="BE152" s="68">
        <f t="shared" si="32"/>
        <v>0</v>
      </c>
      <c r="BF152" s="68">
        <f t="shared" si="32"/>
        <v>0</v>
      </c>
      <c r="BG152" s="68">
        <f t="shared" si="32"/>
        <v>0</v>
      </c>
      <c r="BH152" s="68">
        <f t="shared" si="32"/>
        <v>0</v>
      </c>
      <c r="BI152" s="68">
        <f t="shared" si="17"/>
        <v>0</v>
      </c>
      <c r="BJ152" s="68">
        <f t="shared" si="32"/>
        <v>0</v>
      </c>
      <c r="BK152" s="68">
        <f t="shared" si="32"/>
        <v>0</v>
      </c>
      <c r="BL152" s="68">
        <f t="shared" si="32"/>
        <v>0</v>
      </c>
      <c r="BM152" s="68">
        <f t="shared" si="32"/>
        <v>0</v>
      </c>
      <c r="BN152" s="68">
        <f t="shared" si="18"/>
        <v>0</v>
      </c>
      <c r="BO152" s="68">
        <f t="shared" si="32"/>
        <v>0</v>
      </c>
      <c r="BP152" s="68">
        <f t="shared" si="32"/>
        <v>0</v>
      </c>
      <c r="BQ152" s="68">
        <f t="shared" si="32"/>
        <v>0</v>
      </c>
      <c r="BR152" s="68">
        <f t="shared" si="32"/>
        <v>0</v>
      </c>
      <c r="BS152" s="16"/>
    </row>
    <row r="153" spans="1:71" ht="63">
      <c r="A153" s="49" t="s">
        <v>255</v>
      </c>
      <c r="B153" s="52" t="s">
        <v>256</v>
      </c>
      <c r="C153" s="50" t="s">
        <v>39</v>
      </c>
      <c r="D153" s="50" t="s">
        <v>39</v>
      </c>
      <c r="E153" s="50" t="s">
        <v>39</v>
      </c>
      <c r="F153" s="50" t="s">
        <v>39</v>
      </c>
      <c r="G153" s="50" t="s">
        <v>39</v>
      </c>
      <c r="H153" s="50" t="s">
        <v>39</v>
      </c>
      <c r="I153" s="50" t="s">
        <v>39</v>
      </c>
      <c r="J153" s="50" t="s">
        <v>39</v>
      </c>
      <c r="K153" s="50" t="s">
        <v>39</v>
      </c>
      <c r="L153" s="50" t="s">
        <v>39</v>
      </c>
      <c r="M153" s="50" t="s">
        <v>39</v>
      </c>
      <c r="N153" s="50" t="s">
        <v>39</v>
      </c>
      <c r="O153" s="50" t="s">
        <v>39</v>
      </c>
      <c r="P153" s="50" t="s">
        <v>39</v>
      </c>
      <c r="Q153" s="50" t="s">
        <v>39</v>
      </c>
      <c r="R153" s="50" t="s">
        <v>39</v>
      </c>
      <c r="S153" s="50" t="s">
        <v>39</v>
      </c>
      <c r="T153" s="50" t="s">
        <v>39</v>
      </c>
      <c r="U153" s="50" t="s">
        <v>39</v>
      </c>
      <c r="V153" s="50" t="s">
        <v>39</v>
      </c>
      <c r="W153" s="50" t="s">
        <v>39</v>
      </c>
      <c r="X153" s="50" t="s">
        <v>39</v>
      </c>
      <c r="Y153" s="50" t="s">
        <v>39</v>
      </c>
      <c r="Z153" s="50" t="s">
        <v>39</v>
      </c>
      <c r="AA153" s="50" t="s">
        <v>39</v>
      </c>
      <c r="AB153" s="50" t="s">
        <v>39</v>
      </c>
      <c r="AC153" s="50" t="s">
        <v>39</v>
      </c>
      <c r="AD153" s="50" t="s">
        <v>39</v>
      </c>
      <c r="AE153" s="50" t="s">
        <v>39</v>
      </c>
      <c r="AF153" s="50" t="s">
        <v>39</v>
      </c>
      <c r="AG153" s="51" t="s">
        <v>39</v>
      </c>
      <c r="AH153" s="51" t="s">
        <v>39</v>
      </c>
      <c r="AI153" s="51" t="s">
        <v>39</v>
      </c>
      <c r="AJ153" s="14" t="s">
        <v>39</v>
      </c>
      <c r="AK153" s="14" t="s">
        <v>39</v>
      </c>
      <c r="AL153" s="14" t="s">
        <v>39</v>
      </c>
      <c r="AM153" s="14" t="s">
        <v>39</v>
      </c>
      <c r="AN153" s="14" t="s">
        <v>39</v>
      </c>
      <c r="AO153" s="2">
        <f t="shared" si="30"/>
        <v>0</v>
      </c>
      <c r="AP153" s="2">
        <f t="shared" si="31"/>
        <v>0</v>
      </c>
      <c r="AQ153" s="2">
        <f t="shared" ref="AQ153:AX153" si="33">AQ154+AQ189+AQ220</f>
        <v>0</v>
      </c>
      <c r="AR153" s="2">
        <f t="shared" si="33"/>
        <v>0</v>
      </c>
      <c r="AS153" s="2">
        <f t="shared" si="33"/>
        <v>0</v>
      </c>
      <c r="AT153" s="2">
        <f t="shared" si="33"/>
        <v>0</v>
      </c>
      <c r="AU153" s="2">
        <f t="shared" si="33"/>
        <v>0</v>
      </c>
      <c r="AV153" s="2">
        <f t="shared" si="33"/>
        <v>0</v>
      </c>
      <c r="AW153" s="2">
        <f t="shared" si="33"/>
        <v>0</v>
      </c>
      <c r="AX153" s="2">
        <f t="shared" si="33"/>
        <v>0</v>
      </c>
      <c r="AY153" s="2">
        <f t="shared" si="15"/>
        <v>0</v>
      </c>
      <c r="AZ153" s="2">
        <f>AZ154+AZ189+AZ220</f>
        <v>0</v>
      </c>
      <c r="BA153" s="2">
        <f>BA154+BA189+BA220</f>
        <v>0</v>
      </c>
      <c r="BB153" s="2">
        <f>BB154+BB189+BB220</f>
        <v>0</v>
      </c>
      <c r="BC153" s="2">
        <f>BC154+BC189+BC220</f>
        <v>0</v>
      </c>
      <c r="BD153" s="2">
        <f t="shared" si="16"/>
        <v>0</v>
      </c>
      <c r="BE153" s="2">
        <f>BE154+BE189+BE220</f>
        <v>0</v>
      </c>
      <c r="BF153" s="2">
        <f>BF154+BF189+BF220</f>
        <v>0</v>
      </c>
      <c r="BG153" s="2">
        <f>BG154+BG189+BG220</f>
        <v>0</v>
      </c>
      <c r="BH153" s="2">
        <f>BH154+BH189+BH220</f>
        <v>0</v>
      </c>
      <c r="BI153" s="2">
        <f t="shared" si="17"/>
        <v>0</v>
      </c>
      <c r="BJ153" s="2">
        <f>BJ154+BJ189+BJ220</f>
        <v>0</v>
      </c>
      <c r="BK153" s="2">
        <f>BK154+BK189+BK220</f>
        <v>0</v>
      </c>
      <c r="BL153" s="2">
        <f>BL154+BL189+BL220</f>
        <v>0</v>
      </c>
      <c r="BM153" s="2">
        <f>BM154+BM189+BM220</f>
        <v>0</v>
      </c>
      <c r="BN153" s="2">
        <f t="shared" si="18"/>
        <v>0</v>
      </c>
      <c r="BO153" s="2">
        <f>BO154+BO189+BO220</f>
        <v>0</v>
      </c>
      <c r="BP153" s="2">
        <f>BP154+BP189+BP220</f>
        <v>0</v>
      </c>
      <c r="BQ153" s="2">
        <f>BQ154+BQ189+BQ220</f>
        <v>0</v>
      </c>
      <c r="BR153" s="2">
        <f>BR154+BR189+BR220</f>
        <v>0</v>
      </c>
      <c r="BS153" s="16"/>
    </row>
    <row r="154" spans="1:71" ht="63">
      <c r="A154" s="53" t="s">
        <v>257</v>
      </c>
      <c r="B154" s="54" t="s">
        <v>258</v>
      </c>
      <c r="C154" s="55" t="s">
        <v>39</v>
      </c>
      <c r="D154" s="55" t="s">
        <v>39</v>
      </c>
      <c r="E154" s="55" t="s">
        <v>39</v>
      </c>
      <c r="F154" s="55" t="s">
        <v>39</v>
      </c>
      <c r="G154" s="55" t="s">
        <v>39</v>
      </c>
      <c r="H154" s="55" t="s">
        <v>39</v>
      </c>
      <c r="I154" s="55" t="s">
        <v>39</v>
      </c>
      <c r="J154" s="55" t="s">
        <v>39</v>
      </c>
      <c r="K154" s="55" t="s">
        <v>39</v>
      </c>
      <c r="L154" s="55" t="s">
        <v>39</v>
      </c>
      <c r="M154" s="55" t="s">
        <v>39</v>
      </c>
      <c r="N154" s="55" t="s">
        <v>39</v>
      </c>
      <c r="O154" s="55" t="s">
        <v>39</v>
      </c>
      <c r="P154" s="55" t="s">
        <v>39</v>
      </c>
      <c r="Q154" s="55" t="s">
        <v>39</v>
      </c>
      <c r="R154" s="55" t="s">
        <v>39</v>
      </c>
      <c r="S154" s="55" t="s">
        <v>39</v>
      </c>
      <c r="T154" s="55" t="s">
        <v>39</v>
      </c>
      <c r="U154" s="55" t="s">
        <v>39</v>
      </c>
      <c r="V154" s="55" t="s">
        <v>39</v>
      </c>
      <c r="W154" s="55" t="s">
        <v>39</v>
      </c>
      <c r="X154" s="55" t="s">
        <v>39</v>
      </c>
      <c r="Y154" s="55" t="s">
        <v>39</v>
      </c>
      <c r="Z154" s="55" t="s">
        <v>39</v>
      </c>
      <c r="AA154" s="55" t="s">
        <v>39</v>
      </c>
      <c r="AB154" s="55" t="s">
        <v>39</v>
      </c>
      <c r="AC154" s="55" t="s">
        <v>39</v>
      </c>
      <c r="AD154" s="55" t="s">
        <v>39</v>
      </c>
      <c r="AE154" s="55" t="s">
        <v>39</v>
      </c>
      <c r="AF154" s="55" t="s">
        <v>39</v>
      </c>
      <c r="AG154" s="56" t="s">
        <v>39</v>
      </c>
      <c r="AH154" s="56" t="s">
        <v>39</v>
      </c>
      <c r="AI154" s="56" t="s">
        <v>39</v>
      </c>
      <c r="AJ154" s="15" t="s">
        <v>39</v>
      </c>
      <c r="AK154" s="15" t="s">
        <v>39</v>
      </c>
      <c r="AL154" s="15" t="s">
        <v>39</v>
      </c>
      <c r="AM154" s="15" t="s">
        <v>39</v>
      </c>
      <c r="AN154" s="15" t="s">
        <v>39</v>
      </c>
      <c r="AO154" s="2">
        <f t="shared" si="30"/>
        <v>0</v>
      </c>
      <c r="AP154" s="2">
        <f t="shared" si="31"/>
        <v>0</v>
      </c>
      <c r="AQ154" s="5">
        <f t="shared" ref="AQ154:BR154" si="34">SUM(AQ155:AQ187)</f>
        <v>0</v>
      </c>
      <c r="AR154" s="5">
        <f t="shared" si="34"/>
        <v>0</v>
      </c>
      <c r="AS154" s="5">
        <f t="shared" si="34"/>
        <v>0</v>
      </c>
      <c r="AT154" s="5">
        <f t="shared" si="34"/>
        <v>0</v>
      </c>
      <c r="AU154" s="5">
        <f t="shared" si="34"/>
        <v>0</v>
      </c>
      <c r="AV154" s="5">
        <f t="shared" si="34"/>
        <v>0</v>
      </c>
      <c r="AW154" s="5">
        <f t="shared" si="34"/>
        <v>0</v>
      </c>
      <c r="AX154" s="5">
        <f t="shared" si="34"/>
        <v>0</v>
      </c>
      <c r="AY154" s="2">
        <f t="shared" si="15"/>
        <v>0</v>
      </c>
      <c r="AZ154" s="5">
        <f t="shared" si="34"/>
        <v>0</v>
      </c>
      <c r="BA154" s="5">
        <f t="shared" si="34"/>
        <v>0</v>
      </c>
      <c r="BB154" s="5">
        <f t="shared" si="34"/>
        <v>0</v>
      </c>
      <c r="BC154" s="5">
        <f t="shared" si="34"/>
        <v>0</v>
      </c>
      <c r="BD154" s="2">
        <f t="shared" si="16"/>
        <v>0</v>
      </c>
      <c r="BE154" s="5">
        <f t="shared" si="34"/>
        <v>0</v>
      </c>
      <c r="BF154" s="5">
        <f t="shared" si="34"/>
        <v>0</v>
      </c>
      <c r="BG154" s="5">
        <f t="shared" si="34"/>
        <v>0</v>
      </c>
      <c r="BH154" s="5">
        <f t="shared" si="34"/>
        <v>0</v>
      </c>
      <c r="BI154" s="2">
        <f t="shared" si="17"/>
        <v>0</v>
      </c>
      <c r="BJ154" s="5">
        <f t="shared" si="34"/>
        <v>0</v>
      </c>
      <c r="BK154" s="5">
        <f t="shared" si="34"/>
        <v>0</v>
      </c>
      <c r="BL154" s="5">
        <f t="shared" si="34"/>
        <v>0</v>
      </c>
      <c r="BM154" s="5">
        <f t="shared" si="34"/>
        <v>0</v>
      </c>
      <c r="BN154" s="2">
        <f t="shared" si="18"/>
        <v>0</v>
      </c>
      <c r="BO154" s="5">
        <f t="shared" si="34"/>
        <v>0</v>
      </c>
      <c r="BP154" s="5">
        <f t="shared" si="34"/>
        <v>0</v>
      </c>
      <c r="BQ154" s="5">
        <f t="shared" si="34"/>
        <v>0</v>
      </c>
      <c r="BR154" s="5">
        <f t="shared" si="34"/>
        <v>0</v>
      </c>
      <c r="BS154" s="16"/>
    </row>
    <row r="155" spans="1:71" ht="67.5">
      <c r="A155" s="37" t="s">
        <v>259</v>
      </c>
      <c r="B155" s="38" t="s">
        <v>260</v>
      </c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40"/>
      <c r="AD155" s="39"/>
      <c r="AE155" s="39"/>
      <c r="AF155" s="40"/>
      <c r="AG155" s="41" t="s">
        <v>88</v>
      </c>
      <c r="AH155" s="41" t="s">
        <v>124</v>
      </c>
      <c r="AI155" s="42" t="s">
        <v>89</v>
      </c>
      <c r="AJ155" s="8" t="s">
        <v>46</v>
      </c>
      <c r="AK155" s="9" t="s">
        <v>47</v>
      </c>
      <c r="AL155" s="9" t="s">
        <v>125</v>
      </c>
      <c r="AM155" s="9" t="s">
        <v>48</v>
      </c>
      <c r="AN155" s="9" t="s">
        <v>49</v>
      </c>
      <c r="AO155" s="2">
        <f t="shared" si="30"/>
        <v>0</v>
      </c>
      <c r="AP155" s="2">
        <f t="shared" si="31"/>
        <v>0</v>
      </c>
      <c r="AQ155" s="61"/>
      <c r="AR155" s="61"/>
      <c r="AS155" s="61"/>
      <c r="AT155" s="61"/>
      <c r="AU155" s="61"/>
      <c r="AV155" s="61"/>
      <c r="AW155" s="61"/>
      <c r="AX155" s="61"/>
      <c r="AY155" s="2">
        <f t="shared" si="15"/>
        <v>0</v>
      </c>
      <c r="AZ155" s="61"/>
      <c r="BA155" s="61"/>
      <c r="BB155" s="61"/>
      <c r="BC155" s="61"/>
      <c r="BD155" s="2">
        <f t="shared" si="16"/>
        <v>0</v>
      </c>
      <c r="BE155" s="61"/>
      <c r="BF155" s="61"/>
      <c r="BG155" s="61"/>
      <c r="BH155" s="61"/>
      <c r="BI155" s="2">
        <f t="shared" si="17"/>
        <v>0</v>
      </c>
      <c r="BJ155" s="61"/>
      <c r="BK155" s="61"/>
      <c r="BL155" s="61"/>
      <c r="BM155" s="61"/>
      <c r="BN155" s="2">
        <f t="shared" si="18"/>
        <v>0</v>
      </c>
      <c r="BO155" s="61"/>
      <c r="BP155" s="61"/>
      <c r="BQ155" s="61"/>
      <c r="BR155" s="61"/>
      <c r="BS155" s="16"/>
    </row>
    <row r="156" spans="1:71" ht="56.45" customHeight="1">
      <c r="A156" s="37" t="s">
        <v>261</v>
      </c>
      <c r="B156" s="38" t="s">
        <v>262</v>
      </c>
      <c r="C156" s="39" t="s">
        <v>42</v>
      </c>
      <c r="D156" s="39" t="s">
        <v>128</v>
      </c>
      <c r="E156" s="39" t="s">
        <v>43</v>
      </c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40"/>
      <c r="AD156" s="39"/>
      <c r="AE156" s="39"/>
      <c r="AF156" s="40"/>
      <c r="AG156" s="41"/>
      <c r="AH156" s="41"/>
      <c r="AI156" s="42"/>
      <c r="AJ156" s="8" t="s">
        <v>46</v>
      </c>
      <c r="AK156" s="9" t="s">
        <v>50</v>
      </c>
      <c r="AL156" s="9" t="s">
        <v>208</v>
      </c>
      <c r="AM156" s="9" t="s">
        <v>51</v>
      </c>
      <c r="AN156" s="9" t="s">
        <v>49</v>
      </c>
      <c r="AO156" s="2">
        <f t="shared" si="30"/>
        <v>0</v>
      </c>
      <c r="AP156" s="2">
        <f t="shared" si="31"/>
        <v>0</v>
      </c>
      <c r="AQ156" s="61"/>
      <c r="AR156" s="61"/>
      <c r="AS156" s="61"/>
      <c r="AT156" s="61"/>
      <c r="AU156" s="61"/>
      <c r="AV156" s="61"/>
      <c r="AW156" s="61"/>
      <c r="AX156" s="61"/>
      <c r="AY156" s="2">
        <f t="shared" si="15"/>
        <v>0</v>
      </c>
      <c r="AZ156" s="61"/>
      <c r="BA156" s="61"/>
      <c r="BB156" s="61"/>
      <c r="BC156" s="61"/>
      <c r="BD156" s="2">
        <f t="shared" si="16"/>
        <v>0</v>
      </c>
      <c r="BE156" s="61"/>
      <c r="BF156" s="61"/>
      <c r="BG156" s="61"/>
      <c r="BH156" s="61"/>
      <c r="BI156" s="2">
        <f t="shared" si="17"/>
        <v>0</v>
      </c>
      <c r="BJ156" s="61"/>
      <c r="BK156" s="61"/>
      <c r="BL156" s="61"/>
      <c r="BM156" s="61"/>
      <c r="BN156" s="2">
        <f t="shared" si="18"/>
        <v>0</v>
      </c>
      <c r="BO156" s="61"/>
      <c r="BP156" s="61"/>
      <c r="BQ156" s="61"/>
      <c r="BR156" s="61"/>
      <c r="BS156" s="16"/>
    </row>
    <row r="157" spans="1:71" ht="33.75">
      <c r="A157" s="37" t="s">
        <v>263</v>
      </c>
      <c r="B157" s="38" t="s">
        <v>264</v>
      </c>
      <c r="C157" s="39" t="s">
        <v>42</v>
      </c>
      <c r="D157" s="39" t="s">
        <v>265</v>
      </c>
      <c r="E157" s="39" t="s">
        <v>43</v>
      </c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40"/>
      <c r="AD157" s="39"/>
      <c r="AE157" s="39"/>
      <c r="AF157" s="40"/>
      <c r="AG157" s="41"/>
      <c r="AH157" s="41"/>
      <c r="AI157" s="42"/>
      <c r="AJ157" s="8" t="s">
        <v>59</v>
      </c>
      <c r="AK157" s="9" t="s">
        <v>60</v>
      </c>
      <c r="AL157" s="9" t="s">
        <v>191</v>
      </c>
      <c r="AM157" s="9" t="s">
        <v>54</v>
      </c>
      <c r="AN157" s="9" t="s">
        <v>55</v>
      </c>
      <c r="AO157" s="2">
        <f t="shared" si="30"/>
        <v>0</v>
      </c>
      <c r="AP157" s="2">
        <f t="shared" si="31"/>
        <v>0</v>
      </c>
      <c r="AQ157" s="61"/>
      <c r="AR157" s="61"/>
      <c r="AS157" s="61"/>
      <c r="AT157" s="61"/>
      <c r="AU157" s="61"/>
      <c r="AV157" s="61"/>
      <c r="AW157" s="61"/>
      <c r="AX157" s="61"/>
      <c r="AY157" s="2">
        <f t="shared" si="15"/>
        <v>0</v>
      </c>
      <c r="AZ157" s="61"/>
      <c r="BA157" s="61"/>
      <c r="BB157" s="61"/>
      <c r="BC157" s="61"/>
      <c r="BD157" s="2">
        <f t="shared" si="16"/>
        <v>0</v>
      </c>
      <c r="BE157" s="61"/>
      <c r="BF157" s="61"/>
      <c r="BG157" s="61"/>
      <c r="BH157" s="61"/>
      <c r="BI157" s="2">
        <f t="shared" si="17"/>
        <v>0</v>
      </c>
      <c r="BJ157" s="61"/>
      <c r="BK157" s="61"/>
      <c r="BL157" s="61"/>
      <c r="BM157" s="61"/>
      <c r="BN157" s="2">
        <f t="shared" si="18"/>
        <v>0</v>
      </c>
      <c r="BO157" s="61"/>
      <c r="BP157" s="61"/>
      <c r="BQ157" s="61"/>
      <c r="BR157" s="61"/>
      <c r="BS157" s="16"/>
    </row>
    <row r="158" spans="1:71" ht="33.75">
      <c r="A158" s="115" t="s">
        <v>266</v>
      </c>
      <c r="B158" s="122" t="s">
        <v>267</v>
      </c>
      <c r="C158" s="39" t="s">
        <v>42</v>
      </c>
      <c r="D158" s="39" t="s">
        <v>154</v>
      </c>
      <c r="E158" s="39" t="s">
        <v>43</v>
      </c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40"/>
      <c r="AD158" s="39"/>
      <c r="AE158" s="39"/>
      <c r="AF158" s="40"/>
      <c r="AG158" s="41"/>
      <c r="AH158" s="41"/>
      <c r="AI158" s="42"/>
      <c r="AJ158" s="128" t="s">
        <v>66</v>
      </c>
      <c r="AK158" s="9" t="s">
        <v>86</v>
      </c>
      <c r="AL158" s="9" t="s">
        <v>155</v>
      </c>
      <c r="AM158" s="9" t="s">
        <v>61</v>
      </c>
      <c r="AN158" s="9" t="s">
        <v>62</v>
      </c>
      <c r="AO158" s="2">
        <f t="shared" si="30"/>
        <v>0</v>
      </c>
      <c r="AP158" s="2">
        <f t="shared" si="31"/>
        <v>0</v>
      </c>
      <c r="AQ158" s="61"/>
      <c r="AR158" s="61"/>
      <c r="AS158" s="61"/>
      <c r="AT158" s="61"/>
      <c r="AU158" s="61"/>
      <c r="AV158" s="61"/>
      <c r="AW158" s="61"/>
      <c r="AX158" s="61"/>
      <c r="AY158" s="2">
        <f t="shared" si="15"/>
        <v>0</v>
      </c>
      <c r="AZ158" s="61"/>
      <c r="BA158" s="61"/>
      <c r="BB158" s="61"/>
      <c r="BC158" s="61"/>
      <c r="BD158" s="2">
        <f t="shared" si="16"/>
        <v>0</v>
      </c>
      <c r="BE158" s="61"/>
      <c r="BF158" s="61"/>
      <c r="BG158" s="61"/>
      <c r="BH158" s="61"/>
      <c r="BI158" s="2">
        <f t="shared" si="17"/>
        <v>0</v>
      </c>
      <c r="BJ158" s="61"/>
      <c r="BK158" s="61"/>
      <c r="BL158" s="61"/>
      <c r="BM158" s="61"/>
      <c r="BN158" s="2">
        <f t="shared" si="18"/>
        <v>0</v>
      </c>
      <c r="BO158" s="61"/>
      <c r="BP158" s="61"/>
      <c r="BQ158" s="61"/>
      <c r="BR158" s="61"/>
      <c r="BS158" s="16"/>
    </row>
    <row r="159" spans="1:71">
      <c r="A159" s="115"/>
      <c r="B159" s="122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40"/>
      <c r="AD159" s="39"/>
      <c r="AE159" s="39"/>
      <c r="AF159" s="40"/>
      <c r="AG159" s="39"/>
      <c r="AH159" s="39"/>
      <c r="AI159" s="40"/>
      <c r="AJ159" s="128"/>
      <c r="AK159" s="9" t="s">
        <v>86</v>
      </c>
      <c r="AL159" s="9" t="s">
        <v>155</v>
      </c>
      <c r="AM159" s="9" t="s">
        <v>63</v>
      </c>
      <c r="AN159" s="9" t="s">
        <v>62</v>
      </c>
      <c r="AO159" s="2">
        <f t="shared" si="30"/>
        <v>0</v>
      </c>
      <c r="AP159" s="2">
        <f t="shared" si="31"/>
        <v>0</v>
      </c>
      <c r="AQ159" s="61"/>
      <c r="AR159" s="61"/>
      <c r="AS159" s="61"/>
      <c r="AT159" s="61"/>
      <c r="AU159" s="61"/>
      <c r="AV159" s="61"/>
      <c r="AW159" s="61"/>
      <c r="AX159" s="61"/>
      <c r="AY159" s="2">
        <f t="shared" si="15"/>
        <v>0</v>
      </c>
      <c r="AZ159" s="61"/>
      <c r="BA159" s="61"/>
      <c r="BB159" s="61"/>
      <c r="BC159" s="61"/>
      <c r="BD159" s="2">
        <f t="shared" si="16"/>
        <v>0</v>
      </c>
      <c r="BE159" s="61"/>
      <c r="BF159" s="61"/>
      <c r="BG159" s="61"/>
      <c r="BH159" s="61"/>
      <c r="BI159" s="2">
        <f t="shared" si="17"/>
        <v>0</v>
      </c>
      <c r="BJ159" s="61"/>
      <c r="BK159" s="61"/>
      <c r="BL159" s="61"/>
      <c r="BM159" s="61"/>
      <c r="BN159" s="2">
        <f t="shared" si="18"/>
        <v>0</v>
      </c>
      <c r="BO159" s="61"/>
      <c r="BP159" s="61"/>
      <c r="BQ159" s="61"/>
      <c r="BR159" s="61"/>
      <c r="BS159" s="16"/>
    </row>
    <row r="160" spans="1:71">
      <c r="A160" s="115"/>
      <c r="B160" s="122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40"/>
      <c r="AD160" s="39"/>
      <c r="AE160" s="39"/>
      <c r="AF160" s="40"/>
      <c r="AG160" s="39"/>
      <c r="AH160" s="39"/>
      <c r="AI160" s="40"/>
      <c r="AJ160" s="128"/>
      <c r="AK160" s="9" t="s">
        <v>86</v>
      </c>
      <c r="AL160" s="9" t="s">
        <v>155</v>
      </c>
      <c r="AM160" s="9" t="s">
        <v>64</v>
      </c>
      <c r="AN160" s="9" t="s">
        <v>62</v>
      </c>
      <c r="AO160" s="2">
        <f t="shared" si="30"/>
        <v>0</v>
      </c>
      <c r="AP160" s="2">
        <f t="shared" si="31"/>
        <v>0</v>
      </c>
      <c r="AQ160" s="61"/>
      <c r="AR160" s="61"/>
      <c r="AS160" s="61"/>
      <c r="AT160" s="61"/>
      <c r="AU160" s="61"/>
      <c r="AV160" s="61"/>
      <c r="AW160" s="61"/>
      <c r="AX160" s="61"/>
      <c r="AY160" s="2">
        <f t="shared" si="15"/>
        <v>0</v>
      </c>
      <c r="AZ160" s="61"/>
      <c r="BA160" s="61"/>
      <c r="BB160" s="61"/>
      <c r="BC160" s="61"/>
      <c r="BD160" s="2">
        <f t="shared" si="16"/>
        <v>0</v>
      </c>
      <c r="BE160" s="61"/>
      <c r="BF160" s="61"/>
      <c r="BG160" s="61"/>
      <c r="BH160" s="61"/>
      <c r="BI160" s="2">
        <f t="shared" si="17"/>
        <v>0</v>
      </c>
      <c r="BJ160" s="61"/>
      <c r="BK160" s="61"/>
      <c r="BL160" s="61"/>
      <c r="BM160" s="61"/>
      <c r="BN160" s="2">
        <f t="shared" si="18"/>
        <v>0</v>
      </c>
      <c r="BO160" s="61"/>
      <c r="BP160" s="61"/>
      <c r="BQ160" s="61"/>
      <c r="BR160" s="61"/>
      <c r="BS160" s="16"/>
    </row>
    <row r="161" spans="1:71">
      <c r="A161" s="115"/>
      <c r="B161" s="122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40"/>
      <c r="AD161" s="39"/>
      <c r="AE161" s="39"/>
      <c r="AF161" s="40"/>
      <c r="AG161" s="39"/>
      <c r="AH161" s="39"/>
      <c r="AI161" s="40"/>
      <c r="AJ161" s="128"/>
      <c r="AK161" s="9" t="s">
        <v>86</v>
      </c>
      <c r="AL161" s="9" t="s">
        <v>155</v>
      </c>
      <c r="AM161" s="9" t="s">
        <v>65</v>
      </c>
      <c r="AN161" s="9" t="s">
        <v>55</v>
      </c>
      <c r="AO161" s="2">
        <f t="shared" si="30"/>
        <v>0</v>
      </c>
      <c r="AP161" s="2">
        <f t="shared" si="31"/>
        <v>0</v>
      </c>
      <c r="AQ161" s="61"/>
      <c r="AR161" s="61"/>
      <c r="AS161" s="61"/>
      <c r="AT161" s="61"/>
      <c r="AU161" s="61"/>
      <c r="AV161" s="61"/>
      <c r="AW161" s="61"/>
      <c r="AX161" s="61"/>
      <c r="AY161" s="2">
        <f t="shared" si="15"/>
        <v>0</v>
      </c>
      <c r="AZ161" s="61"/>
      <c r="BA161" s="61"/>
      <c r="BB161" s="61"/>
      <c r="BC161" s="61"/>
      <c r="BD161" s="2">
        <f t="shared" si="16"/>
        <v>0</v>
      </c>
      <c r="BE161" s="61"/>
      <c r="BF161" s="61"/>
      <c r="BG161" s="61"/>
      <c r="BH161" s="61"/>
      <c r="BI161" s="2">
        <f t="shared" si="17"/>
        <v>0</v>
      </c>
      <c r="BJ161" s="61"/>
      <c r="BK161" s="61"/>
      <c r="BL161" s="61"/>
      <c r="BM161" s="61"/>
      <c r="BN161" s="2">
        <f t="shared" si="18"/>
        <v>0</v>
      </c>
      <c r="BO161" s="61"/>
      <c r="BP161" s="61"/>
      <c r="BQ161" s="61"/>
      <c r="BR161" s="61"/>
      <c r="BS161" s="16"/>
    </row>
    <row r="162" spans="1:71">
      <c r="A162" s="115"/>
      <c r="B162" s="122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40"/>
      <c r="AD162" s="39"/>
      <c r="AE162" s="39"/>
      <c r="AF162" s="40"/>
      <c r="AG162" s="39"/>
      <c r="AH162" s="39"/>
      <c r="AI162" s="40"/>
      <c r="AJ162" s="128"/>
      <c r="AK162" s="9" t="s">
        <v>86</v>
      </c>
      <c r="AL162" s="9" t="s">
        <v>155</v>
      </c>
      <c r="AM162" s="9" t="s">
        <v>54</v>
      </c>
      <c r="AN162" s="9" t="s">
        <v>49</v>
      </c>
      <c r="AO162" s="2">
        <f t="shared" si="30"/>
        <v>0</v>
      </c>
      <c r="AP162" s="2">
        <f t="shared" si="31"/>
        <v>0</v>
      </c>
      <c r="AQ162" s="61"/>
      <c r="AR162" s="61"/>
      <c r="AS162" s="61"/>
      <c r="AT162" s="61"/>
      <c r="AU162" s="61"/>
      <c r="AV162" s="61"/>
      <c r="AW162" s="61"/>
      <c r="AX162" s="61"/>
      <c r="AY162" s="2">
        <f t="shared" si="15"/>
        <v>0</v>
      </c>
      <c r="AZ162" s="61"/>
      <c r="BA162" s="61"/>
      <c r="BB162" s="61"/>
      <c r="BC162" s="61"/>
      <c r="BD162" s="2">
        <f t="shared" si="16"/>
        <v>0</v>
      </c>
      <c r="BE162" s="61"/>
      <c r="BF162" s="61"/>
      <c r="BG162" s="61"/>
      <c r="BH162" s="61"/>
      <c r="BI162" s="2">
        <f t="shared" si="17"/>
        <v>0</v>
      </c>
      <c r="BJ162" s="61"/>
      <c r="BK162" s="61"/>
      <c r="BL162" s="61"/>
      <c r="BM162" s="61"/>
      <c r="BN162" s="2">
        <f t="shared" si="18"/>
        <v>0</v>
      </c>
      <c r="BO162" s="61"/>
      <c r="BP162" s="61"/>
      <c r="BQ162" s="61"/>
      <c r="BR162" s="61"/>
      <c r="BS162" s="16"/>
    </row>
    <row r="163" spans="1:71">
      <c r="A163" s="115"/>
      <c r="B163" s="122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40"/>
      <c r="AD163" s="39"/>
      <c r="AE163" s="39"/>
      <c r="AF163" s="40"/>
      <c r="AG163" s="39"/>
      <c r="AH163" s="39"/>
      <c r="AI163" s="40"/>
      <c r="AJ163" s="128"/>
      <c r="AK163" s="9" t="s">
        <v>86</v>
      </c>
      <c r="AL163" s="9" t="s">
        <v>155</v>
      </c>
      <c r="AM163" s="9" t="s">
        <v>54</v>
      </c>
      <c r="AN163" s="9" t="s">
        <v>55</v>
      </c>
      <c r="AO163" s="2">
        <f t="shared" si="30"/>
        <v>0</v>
      </c>
      <c r="AP163" s="2">
        <f t="shared" si="31"/>
        <v>0</v>
      </c>
      <c r="AQ163" s="61"/>
      <c r="AR163" s="61"/>
      <c r="AS163" s="61"/>
      <c r="AT163" s="61"/>
      <c r="AU163" s="61"/>
      <c r="AV163" s="61"/>
      <c r="AW163" s="61"/>
      <c r="AX163" s="61"/>
      <c r="AY163" s="2">
        <f t="shared" si="15"/>
        <v>0</v>
      </c>
      <c r="AZ163" s="61"/>
      <c r="BA163" s="61"/>
      <c r="BB163" s="61"/>
      <c r="BC163" s="61"/>
      <c r="BD163" s="2">
        <f t="shared" si="16"/>
        <v>0</v>
      </c>
      <c r="BE163" s="61"/>
      <c r="BF163" s="61"/>
      <c r="BG163" s="61"/>
      <c r="BH163" s="61"/>
      <c r="BI163" s="2">
        <f t="shared" si="17"/>
        <v>0</v>
      </c>
      <c r="BJ163" s="61"/>
      <c r="BK163" s="61"/>
      <c r="BL163" s="61"/>
      <c r="BM163" s="61"/>
      <c r="BN163" s="2">
        <f t="shared" si="18"/>
        <v>0</v>
      </c>
      <c r="BO163" s="61"/>
      <c r="BP163" s="61"/>
      <c r="BQ163" s="61"/>
      <c r="BR163" s="61"/>
      <c r="BS163" s="16"/>
    </row>
    <row r="164" spans="1:71">
      <c r="A164" s="115"/>
      <c r="B164" s="122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40"/>
      <c r="AD164" s="39"/>
      <c r="AE164" s="39"/>
      <c r="AF164" s="40"/>
      <c r="AG164" s="39"/>
      <c r="AH164" s="39"/>
      <c r="AI164" s="40"/>
      <c r="AJ164" s="128"/>
      <c r="AK164" s="9" t="s">
        <v>86</v>
      </c>
      <c r="AL164" s="9" t="s">
        <v>155</v>
      </c>
      <c r="AM164" s="9" t="s">
        <v>54</v>
      </c>
      <c r="AN164" s="11" t="s">
        <v>308</v>
      </c>
      <c r="AO164" s="2">
        <f t="shared" si="30"/>
        <v>0</v>
      </c>
      <c r="AP164" s="2">
        <f t="shared" si="31"/>
        <v>0</v>
      </c>
      <c r="AQ164" s="61"/>
      <c r="AR164" s="61"/>
      <c r="AS164" s="61"/>
      <c r="AT164" s="61"/>
      <c r="AU164" s="61"/>
      <c r="AV164" s="61"/>
      <c r="AW164" s="61"/>
      <c r="AX164" s="61"/>
      <c r="AY164" s="2">
        <f t="shared" si="15"/>
        <v>0</v>
      </c>
      <c r="AZ164" s="61"/>
      <c r="BA164" s="61"/>
      <c r="BB164" s="61"/>
      <c r="BC164" s="61"/>
      <c r="BD164" s="2">
        <f t="shared" si="16"/>
        <v>0</v>
      </c>
      <c r="BE164" s="61"/>
      <c r="BF164" s="61"/>
      <c r="BG164" s="61"/>
      <c r="BH164" s="61"/>
      <c r="BI164" s="2">
        <f t="shared" si="17"/>
        <v>0</v>
      </c>
      <c r="BJ164" s="61"/>
      <c r="BK164" s="61"/>
      <c r="BL164" s="61"/>
      <c r="BM164" s="61"/>
      <c r="BN164" s="2">
        <f t="shared" si="18"/>
        <v>0</v>
      </c>
      <c r="BO164" s="61"/>
      <c r="BP164" s="61"/>
      <c r="BQ164" s="61"/>
      <c r="BR164" s="61"/>
      <c r="BS164" s="16"/>
    </row>
    <row r="165" spans="1:71">
      <c r="A165" s="115"/>
      <c r="B165" s="122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40"/>
      <c r="AD165" s="39"/>
      <c r="AE165" s="39"/>
      <c r="AF165" s="40"/>
      <c r="AG165" s="39"/>
      <c r="AH165" s="39"/>
      <c r="AI165" s="40"/>
      <c r="AJ165" s="128"/>
      <c r="AK165" s="9" t="s">
        <v>86</v>
      </c>
      <c r="AL165" s="9" t="s">
        <v>155</v>
      </c>
      <c r="AM165" s="9" t="s">
        <v>54</v>
      </c>
      <c r="AN165" s="11" t="s">
        <v>76</v>
      </c>
      <c r="AO165" s="2">
        <f t="shared" si="30"/>
        <v>0</v>
      </c>
      <c r="AP165" s="2">
        <f t="shared" si="31"/>
        <v>0</v>
      </c>
      <c r="AQ165" s="61"/>
      <c r="AR165" s="61"/>
      <c r="AS165" s="61"/>
      <c r="AT165" s="61"/>
      <c r="AU165" s="61"/>
      <c r="AV165" s="61"/>
      <c r="AW165" s="61"/>
      <c r="AX165" s="61"/>
      <c r="AY165" s="2">
        <f t="shared" si="15"/>
        <v>0</v>
      </c>
      <c r="AZ165" s="61"/>
      <c r="BA165" s="61"/>
      <c r="BB165" s="61"/>
      <c r="BC165" s="61"/>
      <c r="BD165" s="2">
        <f t="shared" si="16"/>
        <v>0</v>
      </c>
      <c r="BE165" s="61"/>
      <c r="BF165" s="61"/>
      <c r="BG165" s="61"/>
      <c r="BH165" s="61"/>
      <c r="BI165" s="2">
        <f t="shared" si="17"/>
        <v>0</v>
      </c>
      <c r="BJ165" s="61"/>
      <c r="BK165" s="61"/>
      <c r="BL165" s="61"/>
      <c r="BM165" s="61"/>
      <c r="BN165" s="2">
        <f t="shared" si="18"/>
        <v>0</v>
      </c>
      <c r="BO165" s="61"/>
      <c r="BP165" s="61"/>
      <c r="BQ165" s="61"/>
      <c r="BR165" s="61"/>
      <c r="BS165" s="16"/>
    </row>
    <row r="166" spans="1:71">
      <c r="A166" s="115"/>
      <c r="B166" s="122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40"/>
      <c r="AD166" s="39"/>
      <c r="AE166" s="39"/>
      <c r="AF166" s="40"/>
      <c r="AG166" s="39"/>
      <c r="AH166" s="39"/>
      <c r="AI166" s="40"/>
      <c r="AJ166" s="128"/>
      <c r="AK166" s="9" t="s">
        <v>86</v>
      </c>
      <c r="AL166" s="9" t="s">
        <v>155</v>
      </c>
      <c r="AM166" s="9" t="s">
        <v>69</v>
      </c>
      <c r="AN166" s="9" t="s">
        <v>49</v>
      </c>
      <c r="AO166" s="2">
        <f t="shared" si="30"/>
        <v>0</v>
      </c>
      <c r="AP166" s="2">
        <f t="shared" si="31"/>
        <v>0</v>
      </c>
      <c r="AQ166" s="61"/>
      <c r="AR166" s="61"/>
      <c r="AS166" s="61"/>
      <c r="AT166" s="61"/>
      <c r="AU166" s="61"/>
      <c r="AV166" s="61"/>
      <c r="AW166" s="61"/>
      <c r="AX166" s="61"/>
      <c r="AY166" s="2">
        <f t="shared" si="15"/>
        <v>0</v>
      </c>
      <c r="AZ166" s="61"/>
      <c r="BA166" s="61"/>
      <c r="BB166" s="61"/>
      <c r="BC166" s="61"/>
      <c r="BD166" s="2">
        <f t="shared" si="16"/>
        <v>0</v>
      </c>
      <c r="BE166" s="61"/>
      <c r="BF166" s="61"/>
      <c r="BG166" s="61"/>
      <c r="BH166" s="61"/>
      <c r="BI166" s="2">
        <f t="shared" si="17"/>
        <v>0</v>
      </c>
      <c r="BJ166" s="61"/>
      <c r="BK166" s="61"/>
      <c r="BL166" s="61"/>
      <c r="BM166" s="61"/>
      <c r="BN166" s="2">
        <f t="shared" si="18"/>
        <v>0</v>
      </c>
      <c r="BO166" s="61"/>
      <c r="BP166" s="61"/>
      <c r="BQ166" s="61"/>
      <c r="BR166" s="61"/>
      <c r="BS166" s="16"/>
    </row>
    <row r="167" spans="1:71" ht="33.950000000000003" customHeight="1">
      <c r="A167" s="115"/>
      <c r="B167" s="122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40"/>
      <c r="AD167" s="39"/>
      <c r="AE167" s="39"/>
      <c r="AF167" s="40"/>
      <c r="AG167" s="39"/>
      <c r="AH167" s="39"/>
      <c r="AI167" s="40"/>
      <c r="AJ167" s="128"/>
      <c r="AK167" s="9" t="s">
        <v>86</v>
      </c>
      <c r="AL167" s="9" t="s">
        <v>155</v>
      </c>
      <c r="AM167" s="9" t="s">
        <v>70</v>
      </c>
      <c r="AN167" s="9" t="s">
        <v>49</v>
      </c>
      <c r="AO167" s="2">
        <f t="shared" si="30"/>
        <v>0</v>
      </c>
      <c r="AP167" s="2">
        <f t="shared" si="31"/>
        <v>0</v>
      </c>
      <c r="AQ167" s="61"/>
      <c r="AR167" s="61"/>
      <c r="AS167" s="61"/>
      <c r="AT167" s="61"/>
      <c r="AU167" s="61"/>
      <c r="AV167" s="61"/>
      <c r="AW167" s="61"/>
      <c r="AX167" s="61"/>
      <c r="AY167" s="2">
        <f t="shared" si="15"/>
        <v>0</v>
      </c>
      <c r="AZ167" s="61"/>
      <c r="BA167" s="61"/>
      <c r="BB167" s="61"/>
      <c r="BC167" s="61"/>
      <c r="BD167" s="2">
        <f t="shared" si="16"/>
        <v>0</v>
      </c>
      <c r="BE167" s="61"/>
      <c r="BF167" s="61"/>
      <c r="BG167" s="61"/>
      <c r="BH167" s="61"/>
      <c r="BI167" s="2">
        <f t="shared" si="17"/>
        <v>0</v>
      </c>
      <c r="BJ167" s="61"/>
      <c r="BK167" s="61"/>
      <c r="BL167" s="61"/>
      <c r="BM167" s="61"/>
      <c r="BN167" s="2">
        <f t="shared" si="18"/>
        <v>0</v>
      </c>
      <c r="BO167" s="61"/>
      <c r="BP167" s="61"/>
      <c r="BQ167" s="61"/>
      <c r="BR167" s="61"/>
      <c r="BS167" s="16"/>
    </row>
    <row r="168" spans="1:71" ht="45">
      <c r="A168" s="37" t="s">
        <v>268</v>
      </c>
      <c r="B168" s="38" t="s">
        <v>269</v>
      </c>
      <c r="C168" s="39" t="s">
        <v>42</v>
      </c>
      <c r="D168" s="39" t="s">
        <v>158</v>
      </c>
      <c r="E168" s="39" t="s">
        <v>43</v>
      </c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40"/>
      <c r="AD168" s="39"/>
      <c r="AE168" s="39"/>
      <c r="AF168" s="40"/>
      <c r="AG168" s="41"/>
      <c r="AH168" s="41"/>
      <c r="AI168" s="42"/>
      <c r="AJ168" s="8" t="s">
        <v>72</v>
      </c>
      <c r="AK168" s="9" t="s">
        <v>87</v>
      </c>
      <c r="AL168" s="9" t="s">
        <v>159</v>
      </c>
      <c r="AM168" s="9" t="s">
        <v>54</v>
      </c>
      <c r="AN168" s="9" t="s">
        <v>55</v>
      </c>
      <c r="AO168" s="2">
        <f t="shared" ref="AO168:AP231" si="35">AQ168+AS168+AU168+AW168</f>
        <v>0</v>
      </c>
      <c r="AP168" s="2">
        <f t="shared" si="31"/>
        <v>0</v>
      </c>
      <c r="AQ168" s="61"/>
      <c r="AR168" s="61"/>
      <c r="AS168" s="61"/>
      <c r="AT168" s="61"/>
      <c r="AU168" s="61"/>
      <c r="AV168" s="61"/>
      <c r="AW168" s="61"/>
      <c r="AX168" s="61"/>
      <c r="AY168" s="2">
        <f t="shared" ref="AY168:AY231" si="36">AZ168+BA168+BB168+BC168</f>
        <v>0</v>
      </c>
      <c r="AZ168" s="61"/>
      <c r="BA168" s="61"/>
      <c r="BB168" s="61"/>
      <c r="BC168" s="61"/>
      <c r="BD168" s="2">
        <f t="shared" ref="BD168:BD231" si="37">BE168+BF168+BG168+BH168</f>
        <v>0</v>
      </c>
      <c r="BE168" s="61"/>
      <c r="BF168" s="61"/>
      <c r="BG168" s="61"/>
      <c r="BH168" s="61"/>
      <c r="BI168" s="2">
        <f t="shared" ref="BI168:BI231" si="38">BJ168+BK168+BL168+BM168</f>
        <v>0</v>
      </c>
      <c r="BJ168" s="61"/>
      <c r="BK168" s="61"/>
      <c r="BL168" s="61"/>
      <c r="BM168" s="61"/>
      <c r="BN168" s="2">
        <f t="shared" ref="BN168:BN231" si="39">BO168+BP168+BQ168+BR168</f>
        <v>0</v>
      </c>
      <c r="BO168" s="61"/>
      <c r="BP168" s="61"/>
      <c r="BQ168" s="61"/>
      <c r="BR168" s="61"/>
      <c r="BS168" s="16"/>
    </row>
    <row r="169" spans="1:71" ht="33.75">
      <c r="A169" s="118" t="s">
        <v>270</v>
      </c>
      <c r="B169" s="113" t="s">
        <v>271</v>
      </c>
      <c r="C169" s="39" t="s">
        <v>42</v>
      </c>
      <c r="D169" s="39" t="s">
        <v>172</v>
      </c>
      <c r="E169" s="39" t="s">
        <v>43</v>
      </c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40"/>
      <c r="AD169" s="39"/>
      <c r="AE169" s="39"/>
      <c r="AF169" s="40"/>
      <c r="AG169" s="41"/>
      <c r="AH169" s="41"/>
      <c r="AI169" s="42"/>
      <c r="AJ169" s="125" t="s">
        <v>78</v>
      </c>
      <c r="AK169" s="9" t="s">
        <v>57</v>
      </c>
      <c r="AL169" s="9" t="s">
        <v>272</v>
      </c>
      <c r="AM169" s="9" t="s">
        <v>54</v>
      </c>
      <c r="AN169" s="9" t="s">
        <v>55</v>
      </c>
      <c r="AO169" s="2">
        <f t="shared" si="35"/>
        <v>0</v>
      </c>
      <c r="AP169" s="2">
        <f t="shared" si="31"/>
        <v>0</v>
      </c>
      <c r="AQ169" s="61"/>
      <c r="AR169" s="61"/>
      <c r="AS169" s="61"/>
      <c r="AT169" s="61"/>
      <c r="AU169" s="61"/>
      <c r="AV169" s="61"/>
      <c r="AW169" s="61"/>
      <c r="AX169" s="61"/>
      <c r="AY169" s="2">
        <f t="shared" si="36"/>
        <v>0</v>
      </c>
      <c r="AZ169" s="61"/>
      <c r="BA169" s="61"/>
      <c r="BB169" s="61"/>
      <c r="BC169" s="61"/>
      <c r="BD169" s="2">
        <f t="shared" si="37"/>
        <v>0</v>
      </c>
      <c r="BE169" s="61"/>
      <c r="BF169" s="61"/>
      <c r="BG169" s="61"/>
      <c r="BH169" s="61"/>
      <c r="BI169" s="2">
        <f t="shared" si="38"/>
        <v>0</v>
      </c>
      <c r="BJ169" s="61"/>
      <c r="BK169" s="61"/>
      <c r="BL169" s="61"/>
      <c r="BM169" s="61"/>
      <c r="BN169" s="2">
        <f t="shared" si="39"/>
        <v>0</v>
      </c>
      <c r="BO169" s="61"/>
      <c r="BP169" s="61"/>
      <c r="BQ169" s="61"/>
      <c r="BR169" s="61"/>
      <c r="BS169" s="16"/>
    </row>
    <row r="170" spans="1:71">
      <c r="A170" s="119"/>
      <c r="B170" s="124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40"/>
      <c r="AD170" s="39"/>
      <c r="AE170" s="39"/>
      <c r="AF170" s="40"/>
      <c r="AG170" s="39"/>
      <c r="AH170" s="39"/>
      <c r="AI170" s="40"/>
      <c r="AJ170" s="126"/>
      <c r="AK170" s="9" t="s">
        <v>57</v>
      </c>
      <c r="AL170" s="9" t="s">
        <v>273</v>
      </c>
      <c r="AM170" s="9" t="s">
        <v>54</v>
      </c>
      <c r="AN170" s="11" t="s">
        <v>308</v>
      </c>
      <c r="AO170" s="2">
        <f t="shared" si="35"/>
        <v>0</v>
      </c>
      <c r="AP170" s="2">
        <f t="shared" si="31"/>
        <v>0</v>
      </c>
      <c r="AQ170" s="61"/>
      <c r="AR170" s="61"/>
      <c r="AS170" s="61"/>
      <c r="AT170" s="61"/>
      <c r="AU170" s="61"/>
      <c r="AV170" s="61"/>
      <c r="AW170" s="61"/>
      <c r="AX170" s="61"/>
      <c r="AY170" s="2">
        <f t="shared" si="36"/>
        <v>0</v>
      </c>
      <c r="AZ170" s="61"/>
      <c r="BA170" s="61"/>
      <c r="BB170" s="61"/>
      <c r="BC170" s="61"/>
      <c r="BD170" s="2">
        <f t="shared" si="37"/>
        <v>0</v>
      </c>
      <c r="BE170" s="61"/>
      <c r="BF170" s="61"/>
      <c r="BG170" s="61"/>
      <c r="BH170" s="61"/>
      <c r="BI170" s="2">
        <f t="shared" si="38"/>
        <v>0</v>
      </c>
      <c r="BJ170" s="61"/>
      <c r="BK170" s="61"/>
      <c r="BL170" s="61"/>
      <c r="BM170" s="61"/>
      <c r="BN170" s="2">
        <f t="shared" si="39"/>
        <v>0</v>
      </c>
      <c r="BO170" s="61"/>
      <c r="BP170" s="61"/>
      <c r="BQ170" s="61"/>
      <c r="BR170" s="61"/>
      <c r="BS170" s="16"/>
    </row>
    <row r="171" spans="1:71">
      <c r="A171" s="119"/>
      <c r="B171" s="124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40"/>
      <c r="AD171" s="39"/>
      <c r="AE171" s="39"/>
      <c r="AF171" s="40"/>
      <c r="AG171" s="39"/>
      <c r="AH171" s="39"/>
      <c r="AI171" s="40"/>
      <c r="AJ171" s="126"/>
      <c r="AK171" s="9" t="s">
        <v>57</v>
      </c>
      <c r="AL171" s="9" t="s">
        <v>273</v>
      </c>
      <c r="AM171" s="9" t="s">
        <v>54</v>
      </c>
      <c r="AN171" s="11" t="s">
        <v>76</v>
      </c>
      <c r="AO171" s="2">
        <f t="shared" si="35"/>
        <v>0</v>
      </c>
      <c r="AP171" s="2">
        <f t="shared" si="31"/>
        <v>0</v>
      </c>
      <c r="AQ171" s="61"/>
      <c r="AR171" s="61"/>
      <c r="AS171" s="61"/>
      <c r="AT171" s="61"/>
      <c r="AU171" s="61"/>
      <c r="AV171" s="61"/>
      <c r="AW171" s="61"/>
      <c r="AX171" s="61"/>
      <c r="AY171" s="2">
        <f t="shared" si="36"/>
        <v>0</v>
      </c>
      <c r="AZ171" s="61"/>
      <c r="BA171" s="61"/>
      <c r="BB171" s="61"/>
      <c r="BC171" s="61"/>
      <c r="BD171" s="2">
        <f t="shared" si="37"/>
        <v>0</v>
      </c>
      <c r="BE171" s="61"/>
      <c r="BF171" s="61"/>
      <c r="BG171" s="61"/>
      <c r="BH171" s="61"/>
      <c r="BI171" s="2">
        <f t="shared" si="38"/>
        <v>0</v>
      </c>
      <c r="BJ171" s="61"/>
      <c r="BK171" s="61"/>
      <c r="BL171" s="61"/>
      <c r="BM171" s="61"/>
      <c r="BN171" s="2">
        <f t="shared" si="39"/>
        <v>0</v>
      </c>
      <c r="BO171" s="61"/>
      <c r="BP171" s="61"/>
      <c r="BQ171" s="61"/>
      <c r="BR171" s="61"/>
      <c r="BS171" s="16"/>
    </row>
    <row r="172" spans="1:71">
      <c r="A172" s="119"/>
      <c r="B172" s="124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40"/>
      <c r="AD172" s="39"/>
      <c r="AE172" s="39"/>
      <c r="AF172" s="40"/>
      <c r="AG172" s="39"/>
      <c r="AH172" s="39"/>
      <c r="AI172" s="40"/>
      <c r="AJ172" s="126"/>
      <c r="AK172" s="9" t="s">
        <v>57</v>
      </c>
      <c r="AL172" s="9" t="s">
        <v>274</v>
      </c>
      <c r="AM172" s="9" t="s">
        <v>54</v>
      </c>
      <c r="AN172" s="9" t="s">
        <v>55</v>
      </c>
      <c r="AO172" s="2">
        <f t="shared" si="35"/>
        <v>0</v>
      </c>
      <c r="AP172" s="2">
        <f t="shared" si="31"/>
        <v>0</v>
      </c>
      <c r="AQ172" s="61"/>
      <c r="AR172" s="61"/>
      <c r="AS172" s="61"/>
      <c r="AT172" s="61"/>
      <c r="AU172" s="61"/>
      <c r="AV172" s="61"/>
      <c r="AW172" s="61"/>
      <c r="AX172" s="61"/>
      <c r="AY172" s="2">
        <f t="shared" si="36"/>
        <v>0</v>
      </c>
      <c r="AZ172" s="61"/>
      <c r="BA172" s="61"/>
      <c r="BB172" s="61"/>
      <c r="BC172" s="61"/>
      <c r="BD172" s="2">
        <f t="shared" si="37"/>
        <v>0</v>
      </c>
      <c r="BE172" s="61"/>
      <c r="BF172" s="61"/>
      <c r="BG172" s="61"/>
      <c r="BH172" s="61"/>
      <c r="BI172" s="2">
        <f t="shared" si="38"/>
        <v>0</v>
      </c>
      <c r="BJ172" s="61"/>
      <c r="BK172" s="61"/>
      <c r="BL172" s="61"/>
      <c r="BM172" s="61"/>
      <c r="BN172" s="2">
        <f t="shared" si="39"/>
        <v>0</v>
      </c>
      <c r="BO172" s="61"/>
      <c r="BP172" s="61"/>
      <c r="BQ172" s="61"/>
      <c r="BR172" s="61"/>
      <c r="BS172" s="16"/>
    </row>
    <row r="173" spans="1:71">
      <c r="A173" s="119"/>
      <c r="B173" s="124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40"/>
      <c r="AD173" s="39"/>
      <c r="AE173" s="39"/>
      <c r="AF173" s="40"/>
      <c r="AG173" s="39"/>
      <c r="AH173" s="39"/>
      <c r="AI173" s="40"/>
      <c r="AJ173" s="126"/>
      <c r="AK173" s="9" t="s">
        <v>57</v>
      </c>
      <c r="AL173" s="9" t="s">
        <v>275</v>
      </c>
      <c r="AM173" s="9" t="s">
        <v>54</v>
      </c>
      <c r="AN173" s="9" t="s">
        <v>55</v>
      </c>
      <c r="AO173" s="2">
        <f t="shared" si="35"/>
        <v>0</v>
      </c>
      <c r="AP173" s="2">
        <f t="shared" si="31"/>
        <v>0</v>
      </c>
      <c r="AQ173" s="61"/>
      <c r="AR173" s="61"/>
      <c r="AS173" s="61"/>
      <c r="AT173" s="61"/>
      <c r="AU173" s="61"/>
      <c r="AV173" s="61"/>
      <c r="AW173" s="61"/>
      <c r="AX173" s="61"/>
      <c r="AY173" s="2">
        <f t="shared" si="36"/>
        <v>0</v>
      </c>
      <c r="AZ173" s="61"/>
      <c r="BA173" s="61"/>
      <c r="BB173" s="61"/>
      <c r="BC173" s="61"/>
      <c r="BD173" s="2">
        <f t="shared" si="37"/>
        <v>0</v>
      </c>
      <c r="BE173" s="61"/>
      <c r="BF173" s="61"/>
      <c r="BG173" s="61"/>
      <c r="BH173" s="61"/>
      <c r="BI173" s="2">
        <f t="shared" si="38"/>
        <v>0</v>
      </c>
      <c r="BJ173" s="61"/>
      <c r="BK173" s="61"/>
      <c r="BL173" s="61"/>
      <c r="BM173" s="61"/>
      <c r="BN173" s="2">
        <f t="shared" si="39"/>
        <v>0</v>
      </c>
      <c r="BO173" s="61"/>
      <c r="BP173" s="61"/>
      <c r="BQ173" s="61"/>
      <c r="BR173" s="61"/>
      <c r="BS173" s="16"/>
    </row>
    <row r="174" spans="1:71">
      <c r="A174" s="119"/>
      <c r="B174" s="124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40"/>
      <c r="AD174" s="39"/>
      <c r="AE174" s="39"/>
      <c r="AF174" s="40"/>
      <c r="AG174" s="39"/>
      <c r="AH174" s="39"/>
      <c r="AI174" s="40"/>
      <c r="AJ174" s="126"/>
      <c r="AK174" s="9" t="s">
        <v>57</v>
      </c>
      <c r="AL174" s="9" t="s">
        <v>276</v>
      </c>
      <c r="AM174" s="9" t="s">
        <v>54</v>
      </c>
      <c r="AN174" s="9" t="s">
        <v>55</v>
      </c>
      <c r="AO174" s="2">
        <f t="shared" si="35"/>
        <v>0</v>
      </c>
      <c r="AP174" s="2">
        <f t="shared" si="31"/>
        <v>0</v>
      </c>
      <c r="AQ174" s="61"/>
      <c r="AR174" s="61"/>
      <c r="AS174" s="61"/>
      <c r="AT174" s="61"/>
      <c r="AU174" s="61"/>
      <c r="AV174" s="61"/>
      <c r="AW174" s="61"/>
      <c r="AX174" s="61"/>
      <c r="AY174" s="2">
        <f t="shared" si="36"/>
        <v>0</v>
      </c>
      <c r="AZ174" s="61"/>
      <c r="BA174" s="61"/>
      <c r="BB174" s="61"/>
      <c r="BC174" s="61"/>
      <c r="BD174" s="2">
        <f t="shared" si="37"/>
        <v>0</v>
      </c>
      <c r="BE174" s="61"/>
      <c r="BF174" s="61"/>
      <c r="BG174" s="61"/>
      <c r="BH174" s="61"/>
      <c r="BI174" s="2">
        <f t="shared" si="38"/>
        <v>0</v>
      </c>
      <c r="BJ174" s="61"/>
      <c r="BK174" s="61"/>
      <c r="BL174" s="61"/>
      <c r="BM174" s="61"/>
      <c r="BN174" s="2">
        <f t="shared" si="39"/>
        <v>0</v>
      </c>
      <c r="BO174" s="61"/>
      <c r="BP174" s="61"/>
      <c r="BQ174" s="61"/>
      <c r="BR174" s="61"/>
      <c r="BS174" s="16"/>
    </row>
    <row r="175" spans="1:71">
      <c r="A175" s="119"/>
      <c r="B175" s="124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40"/>
      <c r="AD175" s="39"/>
      <c r="AE175" s="39"/>
      <c r="AF175" s="40"/>
      <c r="AG175" s="39"/>
      <c r="AH175" s="39"/>
      <c r="AI175" s="40"/>
      <c r="AJ175" s="126"/>
      <c r="AK175" s="9" t="s">
        <v>113</v>
      </c>
      <c r="AL175" s="9" t="s">
        <v>173</v>
      </c>
      <c r="AM175" s="9" t="s">
        <v>54</v>
      </c>
      <c r="AN175" s="9" t="s">
        <v>55</v>
      </c>
      <c r="AO175" s="2">
        <f t="shared" si="35"/>
        <v>0</v>
      </c>
      <c r="AP175" s="2">
        <f t="shared" si="31"/>
        <v>0</v>
      </c>
      <c r="AQ175" s="61"/>
      <c r="AR175" s="61"/>
      <c r="AS175" s="61"/>
      <c r="AT175" s="61"/>
      <c r="AU175" s="61"/>
      <c r="AV175" s="61"/>
      <c r="AW175" s="61"/>
      <c r="AX175" s="61"/>
      <c r="AY175" s="2">
        <f t="shared" si="36"/>
        <v>0</v>
      </c>
      <c r="AZ175" s="61"/>
      <c r="BA175" s="61"/>
      <c r="BB175" s="61"/>
      <c r="BC175" s="61"/>
      <c r="BD175" s="2">
        <f t="shared" si="37"/>
        <v>0</v>
      </c>
      <c r="BE175" s="61"/>
      <c r="BF175" s="61"/>
      <c r="BG175" s="61"/>
      <c r="BH175" s="61"/>
      <c r="BI175" s="2">
        <f t="shared" si="38"/>
        <v>0</v>
      </c>
      <c r="BJ175" s="61"/>
      <c r="BK175" s="61"/>
      <c r="BL175" s="61"/>
      <c r="BM175" s="61"/>
      <c r="BN175" s="2">
        <f t="shared" si="39"/>
        <v>0</v>
      </c>
      <c r="BO175" s="61"/>
      <c r="BP175" s="61"/>
      <c r="BQ175" s="61"/>
      <c r="BR175" s="61"/>
      <c r="BS175" s="16"/>
    </row>
    <row r="176" spans="1:71">
      <c r="A176" s="119"/>
      <c r="B176" s="124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40"/>
      <c r="AD176" s="39"/>
      <c r="AE176" s="39"/>
      <c r="AF176" s="40"/>
      <c r="AG176" s="39"/>
      <c r="AH176" s="39"/>
      <c r="AI176" s="40"/>
      <c r="AJ176" s="126"/>
      <c r="AK176" s="9" t="s">
        <v>113</v>
      </c>
      <c r="AL176" s="9" t="s">
        <v>178</v>
      </c>
      <c r="AM176" s="9" t="s">
        <v>54</v>
      </c>
      <c r="AN176" s="9" t="s">
        <v>55</v>
      </c>
      <c r="AO176" s="2">
        <f t="shared" si="35"/>
        <v>0</v>
      </c>
      <c r="AP176" s="2">
        <f t="shared" si="31"/>
        <v>0</v>
      </c>
      <c r="AQ176" s="61"/>
      <c r="AR176" s="61"/>
      <c r="AS176" s="61"/>
      <c r="AT176" s="61"/>
      <c r="AU176" s="61"/>
      <c r="AV176" s="61"/>
      <c r="AW176" s="61"/>
      <c r="AX176" s="61"/>
      <c r="AY176" s="2">
        <f t="shared" si="36"/>
        <v>0</v>
      </c>
      <c r="AZ176" s="61"/>
      <c r="BA176" s="61"/>
      <c r="BB176" s="61"/>
      <c r="BC176" s="61"/>
      <c r="BD176" s="2">
        <f t="shared" si="37"/>
        <v>0</v>
      </c>
      <c r="BE176" s="61"/>
      <c r="BF176" s="61"/>
      <c r="BG176" s="61"/>
      <c r="BH176" s="61"/>
      <c r="BI176" s="2">
        <f t="shared" si="38"/>
        <v>0</v>
      </c>
      <c r="BJ176" s="61"/>
      <c r="BK176" s="61"/>
      <c r="BL176" s="61"/>
      <c r="BM176" s="61"/>
      <c r="BN176" s="2">
        <f t="shared" si="39"/>
        <v>0</v>
      </c>
      <c r="BO176" s="61"/>
      <c r="BP176" s="61"/>
      <c r="BQ176" s="61"/>
      <c r="BR176" s="61"/>
      <c r="BS176" s="16"/>
    </row>
    <row r="177" spans="1:71">
      <c r="A177" s="119"/>
      <c r="B177" s="124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40"/>
      <c r="AD177" s="39"/>
      <c r="AE177" s="39"/>
      <c r="AF177" s="40"/>
      <c r="AG177" s="39"/>
      <c r="AH177" s="39"/>
      <c r="AI177" s="40"/>
      <c r="AJ177" s="126"/>
      <c r="AK177" s="9" t="s">
        <v>113</v>
      </c>
      <c r="AL177" s="9" t="s">
        <v>178</v>
      </c>
      <c r="AM177" s="9" t="s">
        <v>54</v>
      </c>
      <c r="AN177" s="11" t="s">
        <v>308</v>
      </c>
      <c r="AO177" s="2">
        <f t="shared" si="35"/>
        <v>0</v>
      </c>
      <c r="AP177" s="2">
        <f t="shared" si="31"/>
        <v>0</v>
      </c>
      <c r="AQ177" s="61"/>
      <c r="AR177" s="61"/>
      <c r="AS177" s="61"/>
      <c r="AT177" s="61"/>
      <c r="AU177" s="61"/>
      <c r="AV177" s="61"/>
      <c r="AW177" s="61"/>
      <c r="AX177" s="61"/>
      <c r="AY177" s="2">
        <f t="shared" si="36"/>
        <v>0</v>
      </c>
      <c r="AZ177" s="61"/>
      <c r="BA177" s="61"/>
      <c r="BB177" s="61"/>
      <c r="BC177" s="61"/>
      <c r="BD177" s="2">
        <f t="shared" si="37"/>
        <v>0</v>
      </c>
      <c r="BE177" s="61"/>
      <c r="BF177" s="61"/>
      <c r="BG177" s="61"/>
      <c r="BH177" s="61"/>
      <c r="BI177" s="2">
        <f t="shared" si="38"/>
        <v>0</v>
      </c>
      <c r="BJ177" s="61"/>
      <c r="BK177" s="61"/>
      <c r="BL177" s="61"/>
      <c r="BM177" s="61"/>
      <c r="BN177" s="2">
        <f t="shared" si="39"/>
        <v>0</v>
      </c>
      <c r="BO177" s="61"/>
      <c r="BP177" s="61"/>
      <c r="BQ177" s="61"/>
      <c r="BR177" s="61"/>
      <c r="BS177" s="16"/>
    </row>
    <row r="178" spans="1:71">
      <c r="A178" s="119"/>
      <c r="B178" s="124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40"/>
      <c r="AD178" s="39"/>
      <c r="AE178" s="39"/>
      <c r="AF178" s="40"/>
      <c r="AG178" s="39"/>
      <c r="AH178" s="39"/>
      <c r="AI178" s="40"/>
      <c r="AJ178" s="126"/>
      <c r="AK178" s="9" t="s">
        <v>113</v>
      </c>
      <c r="AL178" s="9" t="s">
        <v>178</v>
      </c>
      <c r="AM178" s="9" t="s">
        <v>54</v>
      </c>
      <c r="AN178" s="11" t="s">
        <v>76</v>
      </c>
      <c r="AO178" s="2">
        <f t="shared" si="35"/>
        <v>0</v>
      </c>
      <c r="AP178" s="2">
        <f t="shared" si="31"/>
        <v>0</v>
      </c>
      <c r="AQ178" s="61"/>
      <c r="AR178" s="61"/>
      <c r="AS178" s="61"/>
      <c r="AT178" s="61"/>
      <c r="AU178" s="61"/>
      <c r="AV178" s="61"/>
      <c r="AW178" s="61"/>
      <c r="AX178" s="61"/>
      <c r="AY178" s="2">
        <f t="shared" si="36"/>
        <v>0</v>
      </c>
      <c r="AZ178" s="61"/>
      <c r="BA178" s="61"/>
      <c r="BB178" s="61"/>
      <c r="BC178" s="61"/>
      <c r="BD178" s="2">
        <f t="shared" si="37"/>
        <v>0</v>
      </c>
      <c r="BE178" s="61"/>
      <c r="BF178" s="61"/>
      <c r="BG178" s="61"/>
      <c r="BH178" s="61"/>
      <c r="BI178" s="2">
        <f t="shared" si="38"/>
        <v>0</v>
      </c>
      <c r="BJ178" s="61"/>
      <c r="BK178" s="61"/>
      <c r="BL178" s="61"/>
      <c r="BM178" s="61"/>
      <c r="BN178" s="2">
        <f t="shared" si="39"/>
        <v>0</v>
      </c>
      <c r="BO178" s="61"/>
      <c r="BP178" s="61"/>
      <c r="BQ178" s="61"/>
      <c r="BR178" s="61"/>
      <c r="BS178" s="16"/>
    </row>
    <row r="179" spans="1:71">
      <c r="A179" s="119"/>
      <c r="B179" s="124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40"/>
      <c r="AD179" s="39"/>
      <c r="AE179" s="39"/>
      <c r="AF179" s="40"/>
      <c r="AG179" s="39"/>
      <c r="AH179" s="39"/>
      <c r="AI179" s="40"/>
      <c r="AJ179" s="126"/>
      <c r="AK179" s="9" t="s">
        <v>113</v>
      </c>
      <c r="AL179" s="9" t="s">
        <v>185</v>
      </c>
      <c r="AM179" s="9" t="s">
        <v>54</v>
      </c>
      <c r="AN179" s="9" t="s">
        <v>55</v>
      </c>
      <c r="AO179" s="2">
        <f t="shared" si="35"/>
        <v>0</v>
      </c>
      <c r="AP179" s="2">
        <f t="shared" si="31"/>
        <v>0</v>
      </c>
      <c r="AQ179" s="61"/>
      <c r="AR179" s="61"/>
      <c r="AS179" s="61"/>
      <c r="AT179" s="61"/>
      <c r="AU179" s="61"/>
      <c r="AV179" s="61"/>
      <c r="AW179" s="61"/>
      <c r="AX179" s="61"/>
      <c r="AY179" s="2">
        <f t="shared" si="36"/>
        <v>0</v>
      </c>
      <c r="AZ179" s="61"/>
      <c r="BA179" s="61"/>
      <c r="BB179" s="61"/>
      <c r="BC179" s="61"/>
      <c r="BD179" s="2">
        <f t="shared" si="37"/>
        <v>0</v>
      </c>
      <c r="BE179" s="61"/>
      <c r="BF179" s="61"/>
      <c r="BG179" s="61"/>
      <c r="BH179" s="61"/>
      <c r="BI179" s="2">
        <f t="shared" si="38"/>
        <v>0</v>
      </c>
      <c r="BJ179" s="61"/>
      <c r="BK179" s="61"/>
      <c r="BL179" s="61"/>
      <c r="BM179" s="61"/>
      <c r="BN179" s="2">
        <f t="shared" si="39"/>
        <v>0</v>
      </c>
      <c r="BO179" s="61"/>
      <c r="BP179" s="61"/>
      <c r="BQ179" s="61"/>
      <c r="BR179" s="61"/>
      <c r="BS179" s="16"/>
    </row>
    <row r="180" spans="1:71">
      <c r="A180" s="119"/>
      <c r="B180" s="124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40"/>
      <c r="AD180" s="39"/>
      <c r="AE180" s="39"/>
      <c r="AF180" s="40"/>
      <c r="AG180" s="39"/>
      <c r="AH180" s="39"/>
      <c r="AI180" s="40"/>
      <c r="AJ180" s="126"/>
      <c r="AK180" s="9" t="s">
        <v>113</v>
      </c>
      <c r="AL180" s="9" t="s">
        <v>185</v>
      </c>
      <c r="AM180" s="9" t="s">
        <v>54</v>
      </c>
      <c r="AN180" s="11" t="s">
        <v>308</v>
      </c>
      <c r="AO180" s="2">
        <f t="shared" si="35"/>
        <v>0</v>
      </c>
      <c r="AP180" s="2">
        <f t="shared" si="31"/>
        <v>0</v>
      </c>
      <c r="AQ180" s="61"/>
      <c r="AR180" s="61"/>
      <c r="AS180" s="61"/>
      <c r="AT180" s="61"/>
      <c r="AU180" s="61"/>
      <c r="AV180" s="61"/>
      <c r="AW180" s="61"/>
      <c r="AX180" s="61"/>
      <c r="AY180" s="2">
        <f t="shared" si="36"/>
        <v>0</v>
      </c>
      <c r="AZ180" s="61"/>
      <c r="BA180" s="61"/>
      <c r="BB180" s="61"/>
      <c r="BC180" s="61"/>
      <c r="BD180" s="2">
        <f t="shared" si="37"/>
        <v>0</v>
      </c>
      <c r="BE180" s="61"/>
      <c r="BF180" s="61"/>
      <c r="BG180" s="61"/>
      <c r="BH180" s="61"/>
      <c r="BI180" s="2">
        <f t="shared" si="38"/>
        <v>0</v>
      </c>
      <c r="BJ180" s="61"/>
      <c r="BK180" s="61"/>
      <c r="BL180" s="61"/>
      <c r="BM180" s="61"/>
      <c r="BN180" s="2">
        <f t="shared" si="39"/>
        <v>0</v>
      </c>
      <c r="BO180" s="61"/>
      <c r="BP180" s="61"/>
      <c r="BQ180" s="61"/>
      <c r="BR180" s="61"/>
      <c r="BS180" s="16"/>
    </row>
    <row r="181" spans="1:71">
      <c r="A181" s="119"/>
      <c r="B181" s="124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40"/>
      <c r="AD181" s="39"/>
      <c r="AE181" s="39"/>
      <c r="AF181" s="40"/>
      <c r="AG181" s="39"/>
      <c r="AH181" s="39"/>
      <c r="AI181" s="40"/>
      <c r="AJ181" s="126"/>
      <c r="AK181" s="9" t="s">
        <v>113</v>
      </c>
      <c r="AL181" s="9" t="s">
        <v>185</v>
      </c>
      <c r="AM181" s="9" t="s">
        <v>54</v>
      </c>
      <c r="AN181" s="11" t="s">
        <v>76</v>
      </c>
      <c r="AO181" s="2">
        <f t="shared" si="35"/>
        <v>0</v>
      </c>
      <c r="AP181" s="2">
        <f t="shared" si="31"/>
        <v>0</v>
      </c>
      <c r="AQ181" s="61"/>
      <c r="AR181" s="61"/>
      <c r="AS181" s="61"/>
      <c r="AT181" s="61"/>
      <c r="AU181" s="61"/>
      <c r="AV181" s="61"/>
      <c r="AW181" s="61"/>
      <c r="AX181" s="61"/>
      <c r="AY181" s="2">
        <f t="shared" si="36"/>
        <v>0</v>
      </c>
      <c r="AZ181" s="61"/>
      <c r="BA181" s="61"/>
      <c r="BB181" s="61"/>
      <c r="BC181" s="61"/>
      <c r="BD181" s="2">
        <f t="shared" si="37"/>
        <v>0</v>
      </c>
      <c r="BE181" s="61"/>
      <c r="BF181" s="61"/>
      <c r="BG181" s="61"/>
      <c r="BH181" s="61"/>
      <c r="BI181" s="2">
        <f t="shared" si="38"/>
        <v>0</v>
      </c>
      <c r="BJ181" s="61"/>
      <c r="BK181" s="61"/>
      <c r="BL181" s="61"/>
      <c r="BM181" s="61"/>
      <c r="BN181" s="2">
        <f t="shared" si="39"/>
        <v>0</v>
      </c>
      <c r="BO181" s="61"/>
      <c r="BP181" s="61"/>
      <c r="BQ181" s="61"/>
      <c r="BR181" s="61"/>
      <c r="BS181" s="16"/>
    </row>
    <row r="182" spans="1:71">
      <c r="A182" s="119"/>
      <c r="B182" s="124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40"/>
      <c r="AD182" s="39"/>
      <c r="AE182" s="39"/>
      <c r="AF182" s="40"/>
      <c r="AG182" s="39"/>
      <c r="AH182" s="39"/>
      <c r="AI182" s="40"/>
      <c r="AJ182" s="126"/>
      <c r="AK182" s="9" t="s">
        <v>113</v>
      </c>
      <c r="AL182" s="9" t="s">
        <v>179</v>
      </c>
      <c r="AM182" s="9" t="s">
        <v>54</v>
      </c>
      <c r="AN182" s="11" t="s">
        <v>308</v>
      </c>
      <c r="AO182" s="2">
        <f t="shared" si="35"/>
        <v>0</v>
      </c>
      <c r="AP182" s="2">
        <f t="shared" si="31"/>
        <v>0</v>
      </c>
      <c r="AQ182" s="61"/>
      <c r="AR182" s="61"/>
      <c r="AS182" s="61"/>
      <c r="AT182" s="61"/>
      <c r="AU182" s="61"/>
      <c r="AV182" s="61"/>
      <c r="AW182" s="61"/>
      <c r="AX182" s="61"/>
      <c r="AY182" s="2">
        <f t="shared" si="36"/>
        <v>0</v>
      </c>
      <c r="AZ182" s="61"/>
      <c r="BA182" s="61"/>
      <c r="BB182" s="61"/>
      <c r="BC182" s="61"/>
      <c r="BD182" s="2">
        <f t="shared" si="37"/>
        <v>0</v>
      </c>
      <c r="BE182" s="61"/>
      <c r="BF182" s="61"/>
      <c r="BG182" s="61"/>
      <c r="BH182" s="61"/>
      <c r="BI182" s="2">
        <f t="shared" si="38"/>
        <v>0</v>
      </c>
      <c r="BJ182" s="61"/>
      <c r="BK182" s="61"/>
      <c r="BL182" s="61"/>
      <c r="BM182" s="61"/>
      <c r="BN182" s="2">
        <f t="shared" si="39"/>
        <v>0</v>
      </c>
      <c r="BO182" s="61"/>
      <c r="BP182" s="61"/>
      <c r="BQ182" s="61"/>
      <c r="BR182" s="61"/>
      <c r="BS182" s="16"/>
    </row>
    <row r="183" spans="1:71">
      <c r="A183" s="119"/>
      <c r="B183" s="124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40"/>
      <c r="AD183" s="39"/>
      <c r="AE183" s="39"/>
      <c r="AF183" s="40"/>
      <c r="AG183" s="39"/>
      <c r="AH183" s="39"/>
      <c r="AI183" s="40"/>
      <c r="AJ183" s="126"/>
      <c r="AK183" s="9" t="s">
        <v>113</v>
      </c>
      <c r="AL183" s="9" t="s">
        <v>179</v>
      </c>
      <c r="AM183" s="9" t="s">
        <v>54</v>
      </c>
      <c r="AN183" s="11" t="s">
        <v>76</v>
      </c>
      <c r="AO183" s="2">
        <f t="shared" si="35"/>
        <v>0</v>
      </c>
      <c r="AP183" s="2">
        <f t="shared" si="31"/>
        <v>0</v>
      </c>
      <c r="AQ183" s="61"/>
      <c r="AR183" s="61"/>
      <c r="AS183" s="61"/>
      <c r="AT183" s="61"/>
      <c r="AU183" s="61"/>
      <c r="AV183" s="61"/>
      <c r="AW183" s="61"/>
      <c r="AX183" s="61"/>
      <c r="AY183" s="2">
        <f t="shared" si="36"/>
        <v>0</v>
      </c>
      <c r="AZ183" s="61"/>
      <c r="BA183" s="61"/>
      <c r="BB183" s="61"/>
      <c r="BC183" s="61"/>
      <c r="BD183" s="2">
        <f t="shared" si="37"/>
        <v>0</v>
      </c>
      <c r="BE183" s="61"/>
      <c r="BF183" s="61"/>
      <c r="BG183" s="61"/>
      <c r="BH183" s="61"/>
      <c r="BI183" s="2">
        <f t="shared" si="38"/>
        <v>0</v>
      </c>
      <c r="BJ183" s="61"/>
      <c r="BK183" s="61"/>
      <c r="BL183" s="61"/>
      <c r="BM183" s="61"/>
      <c r="BN183" s="2">
        <f t="shared" si="39"/>
        <v>0</v>
      </c>
      <c r="BO183" s="61"/>
      <c r="BP183" s="61"/>
      <c r="BQ183" s="61"/>
      <c r="BR183" s="61"/>
      <c r="BS183" s="16"/>
    </row>
    <row r="184" spans="1:71">
      <c r="A184" s="119"/>
      <c r="B184" s="124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40"/>
      <c r="AD184" s="39"/>
      <c r="AE184" s="39"/>
      <c r="AF184" s="40"/>
      <c r="AG184" s="39"/>
      <c r="AH184" s="39"/>
      <c r="AI184" s="40"/>
      <c r="AJ184" s="126"/>
      <c r="AK184" s="9" t="s">
        <v>113</v>
      </c>
      <c r="AL184" s="9" t="s">
        <v>163</v>
      </c>
      <c r="AM184" s="9" t="s">
        <v>54</v>
      </c>
      <c r="AN184" s="9" t="s">
        <v>55</v>
      </c>
      <c r="AO184" s="2">
        <f t="shared" si="35"/>
        <v>0</v>
      </c>
      <c r="AP184" s="2">
        <f t="shared" si="31"/>
        <v>0</v>
      </c>
      <c r="AQ184" s="61"/>
      <c r="AR184" s="61"/>
      <c r="AS184" s="61"/>
      <c r="AT184" s="61"/>
      <c r="AU184" s="61"/>
      <c r="AV184" s="61"/>
      <c r="AW184" s="61"/>
      <c r="AX184" s="61"/>
      <c r="AY184" s="2">
        <f t="shared" si="36"/>
        <v>0</v>
      </c>
      <c r="AZ184" s="61"/>
      <c r="BA184" s="61"/>
      <c r="BB184" s="61"/>
      <c r="BC184" s="61"/>
      <c r="BD184" s="2">
        <f t="shared" si="37"/>
        <v>0</v>
      </c>
      <c r="BE184" s="61"/>
      <c r="BF184" s="61"/>
      <c r="BG184" s="61"/>
      <c r="BH184" s="61"/>
      <c r="BI184" s="2">
        <f t="shared" si="38"/>
        <v>0</v>
      </c>
      <c r="BJ184" s="61"/>
      <c r="BK184" s="61"/>
      <c r="BL184" s="61"/>
      <c r="BM184" s="61"/>
      <c r="BN184" s="2">
        <f t="shared" si="39"/>
        <v>0</v>
      </c>
      <c r="BO184" s="61"/>
      <c r="BP184" s="61"/>
      <c r="BQ184" s="61"/>
      <c r="BR184" s="61"/>
      <c r="BS184" s="16"/>
    </row>
    <row r="185" spans="1:71">
      <c r="A185" s="119"/>
      <c r="B185" s="124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40"/>
      <c r="AD185" s="39"/>
      <c r="AE185" s="39"/>
      <c r="AF185" s="40"/>
      <c r="AG185" s="39"/>
      <c r="AH185" s="39"/>
      <c r="AI185" s="40"/>
      <c r="AJ185" s="126"/>
      <c r="AK185" s="9" t="s">
        <v>113</v>
      </c>
      <c r="AL185" s="9" t="s">
        <v>163</v>
      </c>
      <c r="AM185" s="9" t="s">
        <v>54</v>
      </c>
      <c r="AN185" s="11" t="s">
        <v>308</v>
      </c>
      <c r="AO185" s="2">
        <f t="shared" si="35"/>
        <v>0</v>
      </c>
      <c r="AP185" s="2">
        <f t="shared" si="31"/>
        <v>0</v>
      </c>
      <c r="AQ185" s="61"/>
      <c r="AR185" s="61"/>
      <c r="AS185" s="61"/>
      <c r="AT185" s="61"/>
      <c r="AU185" s="61"/>
      <c r="AV185" s="61"/>
      <c r="AW185" s="61"/>
      <c r="AX185" s="61"/>
      <c r="AY185" s="2">
        <f t="shared" si="36"/>
        <v>0</v>
      </c>
      <c r="AZ185" s="61"/>
      <c r="BA185" s="61"/>
      <c r="BB185" s="61"/>
      <c r="BC185" s="61"/>
      <c r="BD185" s="2">
        <f t="shared" si="37"/>
        <v>0</v>
      </c>
      <c r="BE185" s="61"/>
      <c r="BF185" s="61"/>
      <c r="BG185" s="61"/>
      <c r="BH185" s="61"/>
      <c r="BI185" s="2">
        <f t="shared" si="38"/>
        <v>0</v>
      </c>
      <c r="BJ185" s="61"/>
      <c r="BK185" s="61"/>
      <c r="BL185" s="61"/>
      <c r="BM185" s="61"/>
      <c r="BN185" s="2">
        <f t="shared" si="39"/>
        <v>0</v>
      </c>
      <c r="BO185" s="61"/>
      <c r="BP185" s="61"/>
      <c r="BQ185" s="61"/>
      <c r="BR185" s="61"/>
      <c r="BS185" s="16"/>
    </row>
    <row r="186" spans="1:71">
      <c r="A186" s="119"/>
      <c r="B186" s="124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40"/>
      <c r="AD186" s="39"/>
      <c r="AE186" s="39"/>
      <c r="AF186" s="40"/>
      <c r="AG186" s="39"/>
      <c r="AH186" s="39"/>
      <c r="AI186" s="40"/>
      <c r="AJ186" s="126"/>
      <c r="AK186" s="9" t="s">
        <v>113</v>
      </c>
      <c r="AL186" s="9" t="s">
        <v>163</v>
      </c>
      <c r="AM186" s="9" t="s">
        <v>54</v>
      </c>
      <c r="AN186" s="11" t="s">
        <v>76</v>
      </c>
      <c r="AO186" s="2">
        <f t="shared" si="35"/>
        <v>0</v>
      </c>
      <c r="AP186" s="2">
        <f t="shared" si="31"/>
        <v>0</v>
      </c>
      <c r="AQ186" s="61"/>
      <c r="AR186" s="61"/>
      <c r="AS186" s="61"/>
      <c r="AT186" s="61"/>
      <c r="AU186" s="61"/>
      <c r="AV186" s="61"/>
      <c r="AW186" s="61"/>
      <c r="AX186" s="61"/>
      <c r="AY186" s="2">
        <f t="shared" si="36"/>
        <v>0</v>
      </c>
      <c r="AZ186" s="61"/>
      <c r="BA186" s="61"/>
      <c r="BB186" s="61"/>
      <c r="BC186" s="61"/>
      <c r="BD186" s="2">
        <f t="shared" si="37"/>
        <v>0</v>
      </c>
      <c r="BE186" s="61"/>
      <c r="BF186" s="61"/>
      <c r="BG186" s="61"/>
      <c r="BH186" s="61"/>
      <c r="BI186" s="2">
        <f t="shared" si="38"/>
        <v>0</v>
      </c>
      <c r="BJ186" s="61"/>
      <c r="BK186" s="61"/>
      <c r="BL186" s="61"/>
      <c r="BM186" s="61"/>
      <c r="BN186" s="2">
        <f t="shared" si="39"/>
        <v>0</v>
      </c>
      <c r="BO186" s="61"/>
      <c r="BP186" s="61"/>
      <c r="BQ186" s="61"/>
      <c r="BR186" s="61"/>
      <c r="BS186" s="16"/>
    </row>
    <row r="187" spans="1:71">
      <c r="A187" s="119"/>
      <c r="B187" s="124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40"/>
      <c r="AD187" s="39"/>
      <c r="AE187" s="39"/>
      <c r="AF187" s="40"/>
      <c r="AG187" s="39"/>
      <c r="AH187" s="39"/>
      <c r="AI187" s="40"/>
      <c r="AJ187" s="126"/>
      <c r="AK187" s="9" t="s">
        <v>113</v>
      </c>
      <c r="AL187" s="9" t="s">
        <v>134</v>
      </c>
      <c r="AM187" s="9" t="s">
        <v>54</v>
      </c>
      <c r="AN187" s="11" t="s">
        <v>308</v>
      </c>
      <c r="AO187" s="2">
        <f t="shared" si="35"/>
        <v>0</v>
      </c>
      <c r="AP187" s="2">
        <f t="shared" si="31"/>
        <v>0</v>
      </c>
      <c r="AQ187" s="61"/>
      <c r="AR187" s="61"/>
      <c r="AS187" s="61"/>
      <c r="AT187" s="61"/>
      <c r="AU187" s="61"/>
      <c r="AV187" s="61"/>
      <c r="AW187" s="61"/>
      <c r="AX187" s="61"/>
      <c r="AY187" s="2">
        <f t="shared" si="36"/>
        <v>0</v>
      </c>
      <c r="AZ187" s="61"/>
      <c r="BA187" s="61"/>
      <c r="BB187" s="61"/>
      <c r="BC187" s="61"/>
      <c r="BD187" s="2">
        <f t="shared" si="37"/>
        <v>0</v>
      </c>
      <c r="BE187" s="61"/>
      <c r="BF187" s="61"/>
      <c r="BG187" s="61"/>
      <c r="BH187" s="61"/>
      <c r="BI187" s="2">
        <f t="shared" si="38"/>
        <v>0</v>
      </c>
      <c r="BJ187" s="61"/>
      <c r="BK187" s="61"/>
      <c r="BL187" s="61"/>
      <c r="BM187" s="61"/>
      <c r="BN187" s="2">
        <f t="shared" si="39"/>
        <v>0</v>
      </c>
      <c r="BO187" s="61"/>
      <c r="BP187" s="61"/>
      <c r="BQ187" s="61"/>
      <c r="BR187" s="61"/>
      <c r="BS187" s="16"/>
    </row>
    <row r="188" spans="1:71" ht="33.950000000000003" customHeight="1">
      <c r="A188" s="120"/>
      <c r="B188" s="114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40"/>
      <c r="AD188" s="39"/>
      <c r="AE188" s="39"/>
      <c r="AF188" s="40"/>
      <c r="AG188" s="39"/>
      <c r="AH188" s="39"/>
      <c r="AI188" s="40"/>
      <c r="AJ188" s="127"/>
      <c r="AK188" s="9" t="s">
        <v>113</v>
      </c>
      <c r="AL188" s="9" t="s">
        <v>134</v>
      </c>
      <c r="AM188" s="9" t="s">
        <v>54</v>
      </c>
      <c r="AN188" s="11" t="s">
        <v>76</v>
      </c>
      <c r="AO188" s="2">
        <f t="shared" si="35"/>
        <v>0</v>
      </c>
      <c r="AP188" s="2">
        <f t="shared" si="31"/>
        <v>0</v>
      </c>
      <c r="AQ188" s="61"/>
      <c r="AR188" s="61"/>
      <c r="AS188" s="61"/>
      <c r="AT188" s="61"/>
      <c r="AU188" s="61"/>
      <c r="AV188" s="61"/>
      <c r="AW188" s="61"/>
      <c r="AX188" s="61"/>
      <c r="AY188" s="2">
        <f t="shared" si="36"/>
        <v>0</v>
      </c>
      <c r="AZ188" s="61"/>
      <c r="BA188" s="61"/>
      <c r="BB188" s="61"/>
      <c r="BC188" s="61"/>
      <c r="BD188" s="2">
        <f t="shared" si="37"/>
        <v>0</v>
      </c>
      <c r="BE188" s="61"/>
      <c r="BF188" s="61"/>
      <c r="BG188" s="61"/>
      <c r="BH188" s="61"/>
      <c r="BI188" s="2">
        <f t="shared" si="38"/>
        <v>0</v>
      </c>
      <c r="BJ188" s="61"/>
      <c r="BK188" s="61"/>
      <c r="BL188" s="61"/>
      <c r="BM188" s="61"/>
      <c r="BN188" s="2">
        <f t="shared" si="39"/>
        <v>0</v>
      </c>
      <c r="BO188" s="61"/>
      <c r="BP188" s="61"/>
      <c r="BQ188" s="61"/>
      <c r="BR188" s="61"/>
      <c r="BS188" s="16"/>
    </row>
    <row r="189" spans="1:71" ht="105">
      <c r="A189" s="53" t="s">
        <v>277</v>
      </c>
      <c r="B189" s="54" t="s">
        <v>278</v>
      </c>
      <c r="C189" s="55" t="s">
        <v>39</v>
      </c>
      <c r="D189" s="55" t="s">
        <v>39</v>
      </c>
      <c r="E189" s="55" t="s">
        <v>39</v>
      </c>
      <c r="F189" s="55" t="s">
        <v>39</v>
      </c>
      <c r="G189" s="55" t="s">
        <v>39</v>
      </c>
      <c r="H189" s="55" t="s">
        <v>39</v>
      </c>
      <c r="I189" s="55" t="s">
        <v>39</v>
      </c>
      <c r="J189" s="55" t="s">
        <v>39</v>
      </c>
      <c r="K189" s="55" t="s">
        <v>39</v>
      </c>
      <c r="L189" s="55" t="s">
        <v>39</v>
      </c>
      <c r="M189" s="55" t="s">
        <v>39</v>
      </c>
      <c r="N189" s="55" t="s">
        <v>39</v>
      </c>
      <c r="O189" s="55" t="s">
        <v>39</v>
      </c>
      <c r="P189" s="55" t="s">
        <v>39</v>
      </c>
      <c r="Q189" s="55" t="s">
        <v>39</v>
      </c>
      <c r="R189" s="55" t="s">
        <v>39</v>
      </c>
      <c r="S189" s="55" t="s">
        <v>39</v>
      </c>
      <c r="T189" s="55" t="s">
        <v>39</v>
      </c>
      <c r="U189" s="55" t="s">
        <v>39</v>
      </c>
      <c r="V189" s="55" t="s">
        <v>39</v>
      </c>
      <c r="W189" s="55" t="s">
        <v>39</v>
      </c>
      <c r="X189" s="55" t="s">
        <v>39</v>
      </c>
      <c r="Y189" s="55" t="s">
        <v>39</v>
      </c>
      <c r="Z189" s="55" t="s">
        <v>39</v>
      </c>
      <c r="AA189" s="55" t="s">
        <v>39</v>
      </c>
      <c r="AB189" s="55" t="s">
        <v>39</v>
      </c>
      <c r="AC189" s="55" t="s">
        <v>39</v>
      </c>
      <c r="AD189" s="55" t="s">
        <v>39</v>
      </c>
      <c r="AE189" s="55" t="s">
        <v>39</v>
      </c>
      <c r="AF189" s="55" t="s">
        <v>39</v>
      </c>
      <c r="AG189" s="56" t="s">
        <v>39</v>
      </c>
      <c r="AH189" s="56" t="s">
        <v>39</v>
      </c>
      <c r="AI189" s="56" t="s">
        <v>39</v>
      </c>
      <c r="AJ189" s="15" t="s">
        <v>39</v>
      </c>
      <c r="AK189" s="15" t="s">
        <v>39</v>
      </c>
      <c r="AL189" s="15" t="s">
        <v>39</v>
      </c>
      <c r="AM189" s="15" t="s">
        <v>39</v>
      </c>
      <c r="AN189" s="15" t="s">
        <v>39</v>
      </c>
      <c r="AO189" s="2">
        <f t="shared" si="35"/>
        <v>0</v>
      </c>
      <c r="AP189" s="2">
        <f t="shared" si="31"/>
        <v>0</v>
      </c>
      <c r="AQ189" s="5">
        <f t="shared" ref="AQ189:BR189" si="40">SUM(AQ190:AQ219)</f>
        <v>0</v>
      </c>
      <c r="AR189" s="5">
        <f t="shared" si="40"/>
        <v>0</v>
      </c>
      <c r="AS189" s="5">
        <f t="shared" si="40"/>
        <v>0</v>
      </c>
      <c r="AT189" s="5">
        <f t="shared" si="40"/>
        <v>0</v>
      </c>
      <c r="AU189" s="5">
        <f t="shared" si="40"/>
        <v>0</v>
      </c>
      <c r="AV189" s="5">
        <f t="shared" si="40"/>
        <v>0</v>
      </c>
      <c r="AW189" s="5">
        <f t="shared" si="40"/>
        <v>0</v>
      </c>
      <c r="AX189" s="5">
        <f t="shared" si="40"/>
        <v>0</v>
      </c>
      <c r="AY189" s="2">
        <f t="shared" si="36"/>
        <v>0</v>
      </c>
      <c r="AZ189" s="5">
        <f t="shared" si="40"/>
        <v>0</v>
      </c>
      <c r="BA189" s="5">
        <f t="shared" si="40"/>
        <v>0</v>
      </c>
      <c r="BB189" s="5">
        <f t="shared" si="40"/>
        <v>0</v>
      </c>
      <c r="BC189" s="5">
        <f t="shared" si="40"/>
        <v>0</v>
      </c>
      <c r="BD189" s="2">
        <f t="shared" si="37"/>
        <v>0</v>
      </c>
      <c r="BE189" s="5">
        <f t="shared" si="40"/>
        <v>0</v>
      </c>
      <c r="BF189" s="5">
        <f t="shared" si="40"/>
        <v>0</v>
      </c>
      <c r="BG189" s="5">
        <f t="shared" si="40"/>
        <v>0</v>
      </c>
      <c r="BH189" s="5">
        <f t="shared" si="40"/>
        <v>0</v>
      </c>
      <c r="BI189" s="2">
        <f t="shared" si="38"/>
        <v>0</v>
      </c>
      <c r="BJ189" s="5">
        <f t="shared" si="40"/>
        <v>0</v>
      </c>
      <c r="BK189" s="5">
        <f t="shared" si="40"/>
        <v>0</v>
      </c>
      <c r="BL189" s="5">
        <f t="shared" si="40"/>
        <v>0</v>
      </c>
      <c r="BM189" s="5">
        <f t="shared" si="40"/>
        <v>0</v>
      </c>
      <c r="BN189" s="2">
        <f t="shared" si="39"/>
        <v>0</v>
      </c>
      <c r="BO189" s="5">
        <f t="shared" si="40"/>
        <v>0</v>
      </c>
      <c r="BP189" s="5">
        <f t="shared" si="40"/>
        <v>0</v>
      </c>
      <c r="BQ189" s="5">
        <f t="shared" si="40"/>
        <v>0</v>
      </c>
      <c r="BR189" s="5">
        <f t="shared" si="40"/>
        <v>0</v>
      </c>
      <c r="BS189" s="16"/>
    </row>
    <row r="190" spans="1:71" ht="33.75">
      <c r="A190" s="115" t="s">
        <v>279</v>
      </c>
      <c r="B190" s="122" t="s">
        <v>280</v>
      </c>
      <c r="C190" s="39" t="s">
        <v>42</v>
      </c>
      <c r="D190" s="39" t="s">
        <v>132</v>
      </c>
      <c r="E190" s="39" t="s">
        <v>43</v>
      </c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40"/>
      <c r="AD190" s="39"/>
      <c r="AE190" s="39"/>
      <c r="AF190" s="40"/>
      <c r="AG190" s="41"/>
      <c r="AH190" s="41"/>
      <c r="AI190" s="42"/>
      <c r="AJ190" s="128" t="s">
        <v>75</v>
      </c>
      <c r="AK190" s="9" t="s">
        <v>110</v>
      </c>
      <c r="AL190" s="9" t="s">
        <v>134</v>
      </c>
      <c r="AM190" s="9" t="s">
        <v>54</v>
      </c>
      <c r="AN190" s="9" t="s">
        <v>55</v>
      </c>
      <c r="AO190" s="2">
        <f t="shared" si="35"/>
        <v>0</v>
      </c>
      <c r="AP190" s="2">
        <f t="shared" si="31"/>
        <v>0</v>
      </c>
      <c r="AQ190" s="61"/>
      <c r="AR190" s="61"/>
      <c r="AS190" s="61"/>
      <c r="AT190" s="61"/>
      <c r="AU190" s="61"/>
      <c r="AV190" s="61"/>
      <c r="AW190" s="61"/>
      <c r="AX190" s="61"/>
      <c r="AY190" s="2">
        <f t="shared" si="36"/>
        <v>0</v>
      </c>
      <c r="AZ190" s="61"/>
      <c r="BA190" s="61"/>
      <c r="BB190" s="61"/>
      <c r="BC190" s="61"/>
      <c r="BD190" s="2">
        <f t="shared" si="37"/>
        <v>0</v>
      </c>
      <c r="BE190" s="61"/>
      <c r="BF190" s="61"/>
      <c r="BG190" s="61"/>
      <c r="BH190" s="61"/>
      <c r="BI190" s="2">
        <f t="shared" si="38"/>
        <v>0</v>
      </c>
      <c r="BJ190" s="61"/>
      <c r="BK190" s="61"/>
      <c r="BL190" s="61"/>
      <c r="BM190" s="61"/>
      <c r="BN190" s="2">
        <f t="shared" si="39"/>
        <v>0</v>
      </c>
      <c r="BO190" s="61"/>
      <c r="BP190" s="61"/>
      <c r="BQ190" s="61"/>
      <c r="BR190" s="61"/>
      <c r="BS190" s="16"/>
    </row>
    <row r="191" spans="1:71">
      <c r="A191" s="115"/>
      <c r="B191" s="122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40"/>
      <c r="AD191" s="39"/>
      <c r="AE191" s="39"/>
      <c r="AF191" s="40"/>
      <c r="AG191" s="39"/>
      <c r="AH191" s="39"/>
      <c r="AI191" s="40"/>
      <c r="AJ191" s="128"/>
      <c r="AK191" s="9" t="s">
        <v>110</v>
      </c>
      <c r="AL191" s="9" t="s">
        <v>134</v>
      </c>
      <c r="AM191" s="9" t="s">
        <v>54</v>
      </c>
      <c r="AN191" s="9" t="s">
        <v>56</v>
      </c>
      <c r="AO191" s="2">
        <f t="shared" si="35"/>
        <v>0</v>
      </c>
      <c r="AP191" s="2">
        <f t="shared" si="31"/>
        <v>0</v>
      </c>
      <c r="AQ191" s="61"/>
      <c r="AR191" s="61"/>
      <c r="AS191" s="61"/>
      <c r="AT191" s="61"/>
      <c r="AU191" s="61"/>
      <c r="AV191" s="61"/>
      <c r="AW191" s="61"/>
      <c r="AX191" s="61"/>
      <c r="AY191" s="2">
        <f t="shared" si="36"/>
        <v>0</v>
      </c>
      <c r="AZ191" s="61"/>
      <c r="BA191" s="61"/>
      <c r="BB191" s="61"/>
      <c r="BC191" s="61"/>
      <c r="BD191" s="2">
        <f t="shared" si="37"/>
        <v>0</v>
      </c>
      <c r="BE191" s="61"/>
      <c r="BF191" s="61"/>
      <c r="BG191" s="61"/>
      <c r="BH191" s="61"/>
      <c r="BI191" s="2">
        <f t="shared" si="38"/>
        <v>0</v>
      </c>
      <c r="BJ191" s="61"/>
      <c r="BK191" s="61"/>
      <c r="BL191" s="61"/>
      <c r="BM191" s="61"/>
      <c r="BN191" s="2">
        <f t="shared" si="39"/>
        <v>0</v>
      </c>
      <c r="BO191" s="61"/>
      <c r="BP191" s="61"/>
      <c r="BQ191" s="61"/>
      <c r="BR191" s="61"/>
      <c r="BS191" s="16"/>
    </row>
    <row r="192" spans="1:71">
      <c r="A192" s="115"/>
      <c r="B192" s="122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40"/>
      <c r="AD192" s="39"/>
      <c r="AE192" s="39"/>
      <c r="AF192" s="40"/>
      <c r="AG192" s="39"/>
      <c r="AH192" s="39"/>
      <c r="AI192" s="40"/>
      <c r="AJ192" s="128"/>
      <c r="AK192" s="9" t="s">
        <v>113</v>
      </c>
      <c r="AL192" s="9" t="s">
        <v>178</v>
      </c>
      <c r="AM192" s="9" t="s">
        <v>54</v>
      </c>
      <c r="AN192" s="9" t="s">
        <v>55</v>
      </c>
      <c r="AO192" s="2">
        <f t="shared" si="35"/>
        <v>0</v>
      </c>
      <c r="AP192" s="2">
        <f t="shared" si="31"/>
        <v>0</v>
      </c>
      <c r="AQ192" s="61"/>
      <c r="AR192" s="61"/>
      <c r="AS192" s="61"/>
      <c r="AT192" s="61"/>
      <c r="AU192" s="61"/>
      <c r="AV192" s="61"/>
      <c r="AW192" s="61"/>
      <c r="AX192" s="61"/>
      <c r="AY192" s="2">
        <f t="shared" si="36"/>
        <v>0</v>
      </c>
      <c r="AZ192" s="61"/>
      <c r="BA192" s="61"/>
      <c r="BB192" s="61"/>
      <c r="BC192" s="61"/>
      <c r="BD192" s="2">
        <f t="shared" si="37"/>
        <v>0</v>
      </c>
      <c r="BE192" s="61"/>
      <c r="BF192" s="61"/>
      <c r="BG192" s="61"/>
      <c r="BH192" s="61"/>
      <c r="BI192" s="2">
        <f t="shared" si="38"/>
        <v>0</v>
      </c>
      <c r="BJ192" s="61"/>
      <c r="BK192" s="61"/>
      <c r="BL192" s="61"/>
      <c r="BM192" s="61"/>
      <c r="BN192" s="2">
        <f t="shared" si="39"/>
        <v>0</v>
      </c>
      <c r="BO192" s="61"/>
      <c r="BP192" s="61"/>
      <c r="BQ192" s="61"/>
      <c r="BR192" s="61"/>
      <c r="BS192" s="16"/>
    </row>
    <row r="193" spans="1:71">
      <c r="A193" s="115"/>
      <c r="B193" s="122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40"/>
      <c r="AD193" s="39"/>
      <c r="AE193" s="39"/>
      <c r="AF193" s="40"/>
      <c r="AG193" s="39"/>
      <c r="AH193" s="39"/>
      <c r="AI193" s="40"/>
      <c r="AJ193" s="128"/>
      <c r="AK193" s="9" t="s">
        <v>113</v>
      </c>
      <c r="AL193" s="9" t="s">
        <v>178</v>
      </c>
      <c r="AM193" s="9" t="s">
        <v>54</v>
      </c>
      <c r="AN193" s="9" t="s">
        <v>56</v>
      </c>
      <c r="AO193" s="2">
        <f t="shared" si="35"/>
        <v>0</v>
      </c>
      <c r="AP193" s="2">
        <f t="shared" si="31"/>
        <v>0</v>
      </c>
      <c r="AQ193" s="61"/>
      <c r="AR193" s="61"/>
      <c r="AS193" s="61"/>
      <c r="AT193" s="61"/>
      <c r="AU193" s="61"/>
      <c r="AV193" s="61"/>
      <c r="AW193" s="61"/>
      <c r="AX193" s="61"/>
      <c r="AY193" s="2">
        <f t="shared" si="36"/>
        <v>0</v>
      </c>
      <c r="AZ193" s="61"/>
      <c r="BA193" s="61"/>
      <c r="BB193" s="61"/>
      <c r="BC193" s="61"/>
      <c r="BD193" s="2">
        <f t="shared" si="37"/>
        <v>0</v>
      </c>
      <c r="BE193" s="61"/>
      <c r="BF193" s="61"/>
      <c r="BG193" s="61"/>
      <c r="BH193" s="61"/>
      <c r="BI193" s="2">
        <f t="shared" si="38"/>
        <v>0</v>
      </c>
      <c r="BJ193" s="61"/>
      <c r="BK193" s="61"/>
      <c r="BL193" s="61"/>
      <c r="BM193" s="61"/>
      <c r="BN193" s="2">
        <f t="shared" si="39"/>
        <v>0</v>
      </c>
      <c r="BO193" s="61"/>
      <c r="BP193" s="61"/>
      <c r="BQ193" s="61"/>
      <c r="BR193" s="61"/>
      <c r="BS193" s="16"/>
    </row>
    <row r="194" spans="1:71">
      <c r="A194" s="115"/>
      <c r="B194" s="122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40"/>
      <c r="AD194" s="39"/>
      <c r="AE194" s="39"/>
      <c r="AF194" s="40"/>
      <c r="AG194" s="39"/>
      <c r="AH194" s="39"/>
      <c r="AI194" s="40"/>
      <c r="AJ194" s="128"/>
      <c r="AK194" s="9" t="s">
        <v>113</v>
      </c>
      <c r="AL194" s="9" t="s">
        <v>178</v>
      </c>
      <c r="AM194" s="9" t="s">
        <v>67</v>
      </c>
      <c r="AN194" s="9" t="s">
        <v>49</v>
      </c>
      <c r="AO194" s="2">
        <f t="shared" si="35"/>
        <v>0</v>
      </c>
      <c r="AP194" s="2">
        <f t="shared" si="31"/>
        <v>0</v>
      </c>
      <c r="AQ194" s="61"/>
      <c r="AR194" s="61"/>
      <c r="AS194" s="61"/>
      <c r="AT194" s="61"/>
      <c r="AU194" s="61"/>
      <c r="AV194" s="61"/>
      <c r="AW194" s="61"/>
      <c r="AX194" s="61"/>
      <c r="AY194" s="2">
        <f t="shared" si="36"/>
        <v>0</v>
      </c>
      <c r="AZ194" s="61"/>
      <c r="BA194" s="61"/>
      <c r="BB194" s="61"/>
      <c r="BC194" s="61"/>
      <c r="BD194" s="2">
        <f t="shared" si="37"/>
        <v>0</v>
      </c>
      <c r="BE194" s="61"/>
      <c r="BF194" s="61"/>
      <c r="BG194" s="61"/>
      <c r="BH194" s="61"/>
      <c r="BI194" s="2">
        <f t="shared" si="38"/>
        <v>0</v>
      </c>
      <c r="BJ194" s="61"/>
      <c r="BK194" s="61"/>
      <c r="BL194" s="61"/>
      <c r="BM194" s="61"/>
      <c r="BN194" s="2">
        <f t="shared" si="39"/>
        <v>0</v>
      </c>
      <c r="BO194" s="61"/>
      <c r="BP194" s="61"/>
      <c r="BQ194" s="61"/>
      <c r="BR194" s="61"/>
      <c r="BS194" s="16"/>
    </row>
    <row r="195" spans="1:71">
      <c r="A195" s="115"/>
      <c r="B195" s="122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40"/>
      <c r="AD195" s="39"/>
      <c r="AE195" s="39"/>
      <c r="AF195" s="40"/>
      <c r="AG195" s="39"/>
      <c r="AH195" s="39"/>
      <c r="AI195" s="40"/>
      <c r="AJ195" s="128"/>
      <c r="AK195" s="9" t="s">
        <v>113</v>
      </c>
      <c r="AL195" s="9" t="s">
        <v>178</v>
      </c>
      <c r="AM195" s="9" t="s">
        <v>70</v>
      </c>
      <c r="AN195" s="9" t="s">
        <v>49</v>
      </c>
      <c r="AO195" s="2">
        <f t="shared" si="35"/>
        <v>0</v>
      </c>
      <c r="AP195" s="2">
        <f t="shared" si="31"/>
        <v>0</v>
      </c>
      <c r="AQ195" s="61"/>
      <c r="AR195" s="61"/>
      <c r="AS195" s="61"/>
      <c r="AT195" s="61"/>
      <c r="AU195" s="61"/>
      <c r="AV195" s="61"/>
      <c r="AW195" s="61"/>
      <c r="AX195" s="61"/>
      <c r="AY195" s="2">
        <f t="shared" si="36"/>
        <v>0</v>
      </c>
      <c r="AZ195" s="61"/>
      <c r="BA195" s="61"/>
      <c r="BB195" s="61"/>
      <c r="BC195" s="61"/>
      <c r="BD195" s="2">
        <f t="shared" si="37"/>
        <v>0</v>
      </c>
      <c r="BE195" s="61"/>
      <c r="BF195" s="61"/>
      <c r="BG195" s="61"/>
      <c r="BH195" s="61"/>
      <c r="BI195" s="2">
        <f t="shared" si="38"/>
        <v>0</v>
      </c>
      <c r="BJ195" s="61"/>
      <c r="BK195" s="61"/>
      <c r="BL195" s="61"/>
      <c r="BM195" s="61"/>
      <c r="BN195" s="2">
        <f t="shared" si="39"/>
        <v>0</v>
      </c>
      <c r="BO195" s="61"/>
      <c r="BP195" s="61"/>
      <c r="BQ195" s="61"/>
      <c r="BR195" s="61"/>
      <c r="BS195" s="16"/>
    </row>
    <row r="196" spans="1:71">
      <c r="A196" s="115"/>
      <c r="B196" s="122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40"/>
      <c r="AD196" s="39"/>
      <c r="AE196" s="39"/>
      <c r="AF196" s="40"/>
      <c r="AG196" s="39"/>
      <c r="AH196" s="39"/>
      <c r="AI196" s="40"/>
      <c r="AJ196" s="128"/>
      <c r="AK196" s="9" t="s">
        <v>107</v>
      </c>
      <c r="AL196" s="9" t="s">
        <v>136</v>
      </c>
      <c r="AM196" s="9" t="s">
        <v>54</v>
      </c>
      <c r="AN196" s="9" t="s">
        <v>55</v>
      </c>
      <c r="AO196" s="2">
        <f t="shared" si="35"/>
        <v>0</v>
      </c>
      <c r="AP196" s="2">
        <f t="shared" si="31"/>
        <v>0</v>
      </c>
      <c r="AQ196" s="61"/>
      <c r="AR196" s="61"/>
      <c r="AS196" s="61"/>
      <c r="AT196" s="61"/>
      <c r="AU196" s="61"/>
      <c r="AV196" s="61"/>
      <c r="AW196" s="61"/>
      <c r="AX196" s="61"/>
      <c r="AY196" s="2">
        <f t="shared" si="36"/>
        <v>0</v>
      </c>
      <c r="AZ196" s="61"/>
      <c r="BA196" s="61"/>
      <c r="BB196" s="61"/>
      <c r="BC196" s="61"/>
      <c r="BD196" s="2">
        <f t="shared" si="37"/>
        <v>0</v>
      </c>
      <c r="BE196" s="61"/>
      <c r="BF196" s="61"/>
      <c r="BG196" s="61"/>
      <c r="BH196" s="61"/>
      <c r="BI196" s="2">
        <f t="shared" si="38"/>
        <v>0</v>
      </c>
      <c r="BJ196" s="61"/>
      <c r="BK196" s="61"/>
      <c r="BL196" s="61"/>
      <c r="BM196" s="61"/>
      <c r="BN196" s="2">
        <f t="shared" si="39"/>
        <v>0</v>
      </c>
      <c r="BO196" s="61"/>
      <c r="BP196" s="61"/>
      <c r="BQ196" s="61"/>
      <c r="BR196" s="61"/>
      <c r="BS196" s="16"/>
    </row>
    <row r="197" spans="1:71">
      <c r="A197" s="115"/>
      <c r="B197" s="122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40"/>
      <c r="AD197" s="39"/>
      <c r="AE197" s="39"/>
      <c r="AF197" s="40"/>
      <c r="AG197" s="39"/>
      <c r="AH197" s="39"/>
      <c r="AI197" s="40"/>
      <c r="AJ197" s="128"/>
      <c r="AK197" s="9" t="s">
        <v>107</v>
      </c>
      <c r="AL197" s="9" t="s">
        <v>136</v>
      </c>
      <c r="AM197" s="9" t="s">
        <v>54</v>
      </c>
      <c r="AN197" s="9" t="s">
        <v>56</v>
      </c>
      <c r="AO197" s="2">
        <f t="shared" si="35"/>
        <v>0</v>
      </c>
      <c r="AP197" s="2">
        <f t="shared" si="31"/>
        <v>0</v>
      </c>
      <c r="AQ197" s="61"/>
      <c r="AR197" s="61"/>
      <c r="AS197" s="61"/>
      <c r="AT197" s="61"/>
      <c r="AU197" s="61"/>
      <c r="AV197" s="61"/>
      <c r="AW197" s="61"/>
      <c r="AX197" s="61"/>
      <c r="AY197" s="2">
        <f t="shared" si="36"/>
        <v>0</v>
      </c>
      <c r="AZ197" s="61"/>
      <c r="BA197" s="61"/>
      <c r="BB197" s="61"/>
      <c r="BC197" s="61"/>
      <c r="BD197" s="2">
        <f t="shared" si="37"/>
        <v>0</v>
      </c>
      <c r="BE197" s="61"/>
      <c r="BF197" s="61"/>
      <c r="BG197" s="61"/>
      <c r="BH197" s="61"/>
      <c r="BI197" s="2">
        <f t="shared" si="38"/>
        <v>0</v>
      </c>
      <c r="BJ197" s="61"/>
      <c r="BK197" s="61"/>
      <c r="BL197" s="61"/>
      <c r="BM197" s="61"/>
      <c r="BN197" s="2">
        <f t="shared" si="39"/>
        <v>0</v>
      </c>
      <c r="BO197" s="61"/>
      <c r="BP197" s="61"/>
      <c r="BQ197" s="61"/>
      <c r="BR197" s="61"/>
      <c r="BS197" s="16"/>
    </row>
    <row r="198" spans="1:71">
      <c r="A198" s="115"/>
      <c r="B198" s="122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40"/>
      <c r="AD198" s="39"/>
      <c r="AE198" s="39"/>
      <c r="AF198" s="40"/>
      <c r="AG198" s="39"/>
      <c r="AH198" s="39"/>
      <c r="AI198" s="40"/>
      <c r="AJ198" s="128"/>
      <c r="AK198" s="9" t="s">
        <v>107</v>
      </c>
      <c r="AL198" s="9" t="s">
        <v>281</v>
      </c>
      <c r="AM198" s="9" t="s">
        <v>282</v>
      </c>
      <c r="AN198" s="9" t="s">
        <v>56</v>
      </c>
      <c r="AO198" s="2">
        <f t="shared" si="35"/>
        <v>0</v>
      </c>
      <c r="AP198" s="2">
        <f t="shared" si="31"/>
        <v>0</v>
      </c>
      <c r="AQ198" s="61"/>
      <c r="AR198" s="61"/>
      <c r="AS198" s="61"/>
      <c r="AT198" s="61"/>
      <c r="AU198" s="61"/>
      <c r="AV198" s="61"/>
      <c r="AW198" s="61"/>
      <c r="AX198" s="61"/>
      <c r="AY198" s="2">
        <f t="shared" si="36"/>
        <v>0</v>
      </c>
      <c r="AZ198" s="61"/>
      <c r="BA198" s="61"/>
      <c r="BB198" s="61"/>
      <c r="BC198" s="61"/>
      <c r="BD198" s="2">
        <f t="shared" si="37"/>
        <v>0</v>
      </c>
      <c r="BE198" s="61"/>
      <c r="BF198" s="61"/>
      <c r="BG198" s="61"/>
      <c r="BH198" s="61"/>
      <c r="BI198" s="2">
        <f t="shared" si="38"/>
        <v>0</v>
      </c>
      <c r="BJ198" s="61"/>
      <c r="BK198" s="61"/>
      <c r="BL198" s="61"/>
      <c r="BM198" s="61"/>
      <c r="BN198" s="2">
        <f t="shared" si="39"/>
        <v>0</v>
      </c>
      <c r="BO198" s="61"/>
      <c r="BP198" s="61"/>
      <c r="BQ198" s="61"/>
      <c r="BR198" s="61"/>
      <c r="BS198" s="16"/>
    </row>
    <row r="199" spans="1:71" ht="33.950000000000003" customHeight="1">
      <c r="A199" s="115"/>
      <c r="B199" s="122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40"/>
      <c r="AD199" s="39"/>
      <c r="AE199" s="39"/>
      <c r="AF199" s="40"/>
      <c r="AG199" s="39"/>
      <c r="AH199" s="39"/>
      <c r="AI199" s="40"/>
      <c r="AJ199" s="128"/>
      <c r="AK199" s="9" t="s">
        <v>107</v>
      </c>
      <c r="AL199" s="9" t="s">
        <v>283</v>
      </c>
      <c r="AM199" s="9" t="s">
        <v>282</v>
      </c>
      <c r="AN199" s="9" t="s">
        <v>56</v>
      </c>
      <c r="AO199" s="2">
        <f t="shared" si="35"/>
        <v>0</v>
      </c>
      <c r="AP199" s="2">
        <f t="shared" si="31"/>
        <v>0</v>
      </c>
      <c r="AQ199" s="61"/>
      <c r="AR199" s="61"/>
      <c r="AS199" s="61"/>
      <c r="AT199" s="61"/>
      <c r="AU199" s="61"/>
      <c r="AV199" s="61"/>
      <c r="AW199" s="61"/>
      <c r="AX199" s="61"/>
      <c r="AY199" s="2">
        <f t="shared" si="36"/>
        <v>0</v>
      </c>
      <c r="AZ199" s="61"/>
      <c r="BA199" s="61"/>
      <c r="BB199" s="61"/>
      <c r="BC199" s="61"/>
      <c r="BD199" s="2">
        <f t="shared" si="37"/>
        <v>0</v>
      </c>
      <c r="BE199" s="61"/>
      <c r="BF199" s="61"/>
      <c r="BG199" s="61"/>
      <c r="BH199" s="61"/>
      <c r="BI199" s="2">
        <f t="shared" si="38"/>
        <v>0</v>
      </c>
      <c r="BJ199" s="61"/>
      <c r="BK199" s="61"/>
      <c r="BL199" s="61"/>
      <c r="BM199" s="61"/>
      <c r="BN199" s="2">
        <f t="shared" si="39"/>
        <v>0</v>
      </c>
      <c r="BO199" s="61"/>
      <c r="BP199" s="61"/>
      <c r="BQ199" s="61"/>
      <c r="BR199" s="61"/>
      <c r="BS199" s="16"/>
    </row>
    <row r="200" spans="1:71">
      <c r="A200" s="115"/>
      <c r="B200" s="122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40"/>
      <c r="AD200" s="39"/>
      <c r="AE200" s="39"/>
      <c r="AF200" s="40"/>
      <c r="AG200" s="39"/>
      <c r="AH200" s="39"/>
      <c r="AI200" s="40"/>
      <c r="AJ200" s="128"/>
      <c r="AK200" s="9" t="s">
        <v>107</v>
      </c>
      <c r="AL200" s="9" t="s">
        <v>284</v>
      </c>
      <c r="AM200" s="9" t="s">
        <v>282</v>
      </c>
      <c r="AN200" s="9" t="s">
        <v>56</v>
      </c>
      <c r="AO200" s="2">
        <f t="shared" si="35"/>
        <v>0</v>
      </c>
      <c r="AP200" s="2">
        <f t="shared" si="31"/>
        <v>0</v>
      </c>
      <c r="AQ200" s="61"/>
      <c r="AR200" s="61"/>
      <c r="AS200" s="61"/>
      <c r="AT200" s="61"/>
      <c r="AU200" s="61"/>
      <c r="AV200" s="61"/>
      <c r="AW200" s="61"/>
      <c r="AX200" s="61"/>
      <c r="AY200" s="2">
        <f t="shared" si="36"/>
        <v>0</v>
      </c>
      <c r="AZ200" s="61"/>
      <c r="BA200" s="61"/>
      <c r="BB200" s="61"/>
      <c r="BC200" s="61"/>
      <c r="BD200" s="2">
        <f t="shared" si="37"/>
        <v>0</v>
      </c>
      <c r="BE200" s="61"/>
      <c r="BF200" s="61"/>
      <c r="BG200" s="61"/>
      <c r="BH200" s="61"/>
      <c r="BI200" s="2">
        <f t="shared" si="38"/>
        <v>0</v>
      </c>
      <c r="BJ200" s="61"/>
      <c r="BK200" s="61"/>
      <c r="BL200" s="61"/>
      <c r="BM200" s="61"/>
      <c r="BN200" s="2">
        <f t="shared" si="39"/>
        <v>0</v>
      </c>
      <c r="BO200" s="61"/>
      <c r="BP200" s="61"/>
      <c r="BQ200" s="61"/>
      <c r="BR200" s="61"/>
      <c r="BS200" s="16"/>
    </row>
    <row r="201" spans="1:71" ht="33.75">
      <c r="A201" s="115" t="s">
        <v>285</v>
      </c>
      <c r="B201" s="122" t="s">
        <v>286</v>
      </c>
      <c r="C201" s="39" t="s">
        <v>42</v>
      </c>
      <c r="D201" s="39" t="s">
        <v>140</v>
      </c>
      <c r="E201" s="39" t="s">
        <v>43</v>
      </c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40"/>
      <c r="AD201" s="39"/>
      <c r="AE201" s="39"/>
      <c r="AF201" s="40"/>
      <c r="AG201" s="41"/>
      <c r="AH201" s="41"/>
      <c r="AI201" s="42"/>
      <c r="AJ201" s="128" t="s">
        <v>52</v>
      </c>
      <c r="AK201" s="9" t="s">
        <v>58</v>
      </c>
      <c r="AL201" s="9" t="s">
        <v>287</v>
      </c>
      <c r="AM201" s="9" t="s">
        <v>282</v>
      </c>
      <c r="AN201" s="9" t="s">
        <v>56</v>
      </c>
      <c r="AO201" s="2">
        <f t="shared" si="35"/>
        <v>0</v>
      </c>
      <c r="AP201" s="2">
        <f t="shared" si="31"/>
        <v>0</v>
      </c>
      <c r="AQ201" s="61"/>
      <c r="AR201" s="61"/>
      <c r="AS201" s="61"/>
      <c r="AT201" s="61"/>
      <c r="AU201" s="61"/>
      <c r="AV201" s="61"/>
      <c r="AW201" s="61"/>
      <c r="AX201" s="61"/>
      <c r="AY201" s="2">
        <f t="shared" si="36"/>
        <v>0</v>
      </c>
      <c r="AZ201" s="61"/>
      <c r="BA201" s="61"/>
      <c r="BB201" s="61"/>
      <c r="BC201" s="61"/>
      <c r="BD201" s="2">
        <f t="shared" si="37"/>
        <v>0</v>
      </c>
      <c r="BE201" s="61"/>
      <c r="BF201" s="61"/>
      <c r="BG201" s="61"/>
      <c r="BH201" s="61"/>
      <c r="BI201" s="2">
        <f t="shared" si="38"/>
        <v>0</v>
      </c>
      <c r="BJ201" s="61"/>
      <c r="BK201" s="61"/>
      <c r="BL201" s="61"/>
      <c r="BM201" s="61"/>
      <c r="BN201" s="2">
        <f t="shared" si="39"/>
        <v>0</v>
      </c>
      <c r="BO201" s="61"/>
      <c r="BP201" s="61"/>
      <c r="BQ201" s="61"/>
      <c r="BR201" s="61"/>
      <c r="BS201" s="16"/>
    </row>
    <row r="202" spans="1:71">
      <c r="A202" s="115"/>
      <c r="B202" s="122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40"/>
      <c r="AD202" s="39"/>
      <c r="AE202" s="39"/>
      <c r="AF202" s="40"/>
      <c r="AG202" s="39"/>
      <c r="AH202" s="39"/>
      <c r="AI202" s="40"/>
      <c r="AJ202" s="128"/>
      <c r="AK202" s="9" t="s">
        <v>58</v>
      </c>
      <c r="AL202" s="9" t="s">
        <v>288</v>
      </c>
      <c r="AM202" s="9" t="s">
        <v>54</v>
      </c>
      <c r="AN202" s="9" t="s">
        <v>55</v>
      </c>
      <c r="AO202" s="2">
        <f t="shared" si="35"/>
        <v>0</v>
      </c>
      <c r="AP202" s="2">
        <f t="shared" si="31"/>
        <v>0</v>
      </c>
      <c r="AQ202" s="61"/>
      <c r="AR202" s="61"/>
      <c r="AS202" s="61"/>
      <c r="AT202" s="61"/>
      <c r="AU202" s="61"/>
      <c r="AV202" s="61"/>
      <c r="AW202" s="61"/>
      <c r="AX202" s="61"/>
      <c r="AY202" s="2">
        <f t="shared" si="36"/>
        <v>0</v>
      </c>
      <c r="AZ202" s="61"/>
      <c r="BA202" s="61"/>
      <c r="BB202" s="61"/>
      <c r="BC202" s="61"/>
      <c r="BD202" s="2">
        <f t="shared" si="37"/>
        <v>0</v>
      </c>
      <c r="BE202" s="61"/>
      <c r="BF202" s="61"/>
      <c r="BG202" s="61"/>
      <c r="BH202" s="61"/>
      <c r="BI202" s="2">
        <f t="shared" si="38"/>
        <v>0</v>
      </c>
      <c r="BJ202" s="61"/>
      <c r="BK202" s="61"/>
      <c r="BL202" s="61"/>
      <c r="BM202" s="61"/>
      <c r="BN202" s="2">
        <f t="shared" si="39"/>
        <v>0</v>
      </c>
      <c r="BO202" s="61"/>
      <c r="BP202" s="61"/>
      <c r="BQ202" s="61"/>
      <c r="BR202" s="61"/>
      <c r="BS202" s="16"/>
    </row>
    <row r="203" spans="1:71">
      <c r="A203" s="115"/>
      <c r="B203" s="122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40"/>
      <c r="AD203" s="39"/>
      <c r="AE203" s="39"/>
      <c r="AF203" s="40"/>
      <c r="AG203" s="39"/>
      <c r="AH203" s="39"/>
      <c r="AI203" s="40"/>
      <c r="AJ203" s="128"/>
      <c r="AK203" s="9" t="s">
        <v>58</v>
      </c>
      <c r="AL203" s="9" t="s">
        <v>142</v>
      </c>
      <c r="AM203" s="9" t="s">
        <v>54</v>
      </c>
      <c r="AN203" s="9" t="s">
        <v>55</v>
      </c>
      <c r="AO203" s="2">
        <f t="shared" si="35"/>
        <v>0</v>
      </c>
      <c r="AP203" s="2">
        <f t="shared" si="31"/>
        <v>0</v>
      </c>
      <c r="AQ203" s="61"/>
      <c r="AR203" s="61"/>
      <c r="AS203" s="61"/>
      <c r="AT203" s="61"/>
      <c r="AU203" s="61"/>
      <c r="AV203" s="61"/>
      <c r="AW203" s="61"/>
      <c r="AX203" s="61"/>
      <c r="AY203" s="2">
        <f t="shared" si="36"/>
        <v>0</v>
      </c>
      <c r="AZ203" s="61"/>
      <c r="BA203" s="61"/>
      <c r="BB203" s="61"/>
      <c r="BC203" s="61"/>
      <c r="BD203" s="2">
        <f t="shared" si="37"/>
        <v>0</v>
      </c>
      <c r="BE203" s="61"/>
      <c r="BF203" s="61"/>
      <c r="BG203" s="61"/>
      <c r="BH203" s="61"/>
      <c r="BI203" s="2">
        <f t="shared" si="38"/>
        <v>0</v>
      </c>
      <c r="BJ203" s="61"/>
      <c r="BK203" s="61"/>
      <c r="BL203" s="61"/>
      <c r="BM203" s="61"/>
      <c r="BN203" s="2">
        <f t="shared" si="39"/>
        <v>0</v>
      </c>
      <c r="BO203" s="61"/>
      <c r="BP203" s="61"/>
      <c r="BQ203" s="61"/>
      <c r="BR203" s="61"/>
      <c r="BS203" s="16"/>
    </row>
    <row r="204" spans="1:71">
      <c r="A204" s="115"/>
      <c r="B204" s="122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40"/>
      <c r="AD204" s="39"/>
      <c r="AE204" s="39"/>
      <c r="AF204" s="40"/>
      <c r="AG204" s="39"/>
      <c r="AH204" s="39"/>
      <c r="AI204" s="40"/>
      <c r="AJ204" s="128"/>
      <c r="AK204" s="9" t="s">
        <v>58</v>
      </c>
      <c r="AL204" s="9" t="s">
        <v>142</v>
      </c>
      <c r="AM204" s="9" t="s">
        <v>54</v>
      </c>
      <c r="AN204" s="9" t="s">
        <v>56</v>
      </c>
      <c r="AO204" s="2">
        <f t="shared" si="35"/>
        <v>0</v>
      </c>
      <c r="AP204" s="2">
        <f t="shared" si="31"/>
        <v>0</v>
      </c>
      <c r="AQ204" s="61"/>
      <c r="AR204" s="61"/>
      <c r="AS204" s="61"/>
      <c r="AT204" s="61"/>
      <c r="AU204" s="61"/>
      <c r="AV204" s="61"/>
      <c r="AW204" s="61"/>
      <c r="AX204" s="61"/>
      <c r="AY204" s="2">
        <f t="shared" si="36"/>
        <v>0</v>
      </c>
      <c r="AZ204" s="61"/>
      <c r="BA204" s="61"/>
      <c r="BB204" s="61"/>
      <c r="BC204" s="61"/>
      <c r="BD204" s="2">
        <f t="shared" si="37"/>
        <v>0</v>
      </c>
      <c r="BE204" s="61"/>
      <c r="BF204" s="61"/>
      <c r="BG204" s="61"/>
      <c r="BH204" s="61"/>
      <c r="BI204" s="2">
        <f t="shared" si="38"/>
        <v>0</v>
      </c>
      <c r="BJ204" s="61"/>
      <c r="BK204" s="61"/>
      <c r="BL204" s="61"/>
      <c r="BM204" s="61"/>
      <c r="BN204" s="2">
        <f t="shared" si="39"/>
        <v>0</v>
      </c>
      <c r="BO204" s="61"/>
      <c r="BP204" s="61"/>
      <c r="BQ204" s="61"/>
      <c r="BR204" s="61"/>
      <c r="BS204" s="16"/>
    </row>
    <row r="205" spans="1:71">
      <c r="A205" s="115"/>
      <c r="B205" s="122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40"/>
      <c r="AD205" s="39"/>
      <c r="AE205" s="39"/>
      <c r="AF205" s="40"/>
      <c r="AG205" s="39"/>
      <c r="AH205" s="39"/>
      <c r="AI205" s="40"/>
      <c r="AJ205" s="128"/>
      <c r="AK205" s="9" t="s">
        <v>58</v>
      </c>
      <c r="AL205" s="9" t="s">
        <v>289</v>
      </c>
      <c r="AM205" s="9" t="s">
        <v>282</v>
      </c>
      <c r="AN205" s="9" t="s">
        <v>56</v>
      </c>
      <c r="AO205" s="2">
        <f t="shared" si="35"/>
        <v>0</v>
      </c>
      <c r="AP205" s="2">
        <f t="shared" si="31"/>
        <v>0</v>
      </c>
      <c r="AQ205" s="61"/>
      <c r="AR205" s="61"/>
      <c r="AS205" s="61"/>
      <c r="AT205" s="61"/>
      <c r="AU205" s="61"/>
      <c r="AV205" s="61"/>
      <c r="AW205" s="61"/>
      <c r="AX205" s="61"/>
      <c r="AY205" s="2">
        <f t="shared" si="36"/>
        <v>0</v>
      </c>
      <c r="AZ205" s="61"/>
      <c r="BA205" s="61"/>
      <c r="BB205" s="61"/>
      <c r="BC205" s="61"/>
      <c r="BD205" s="2">
        <f t="shared" si="37"/>
        <v>0</v>
      </c>
      <c r="BE205" s="61"/>
      <c r="BF205" s="61"/>
      <c r="BG205" s="61"/>
      <c r="BH205" s="61"/>
      <c r="BI205" s="2">
        <f t="shared" si="38"/>
        <v>0</v>
      </c>
      <c r="BJ205" s="61"/>
      <c r="BK205" s="61"/>
      <c r="BL205" s="61"/>
      <c r="BM205" s="61"/>
      <c r="BN205" s="2">
        <f t="shared" si="39"/>
        <v>0</v>
      </c>
      <c r="BO205" s="61"/>
      <c r="BP205" s="61"/>
      <c r="BQ205" s="61"/>
      <c r="BR205" s="61"/>
      <c r="BS205" s="16"/>
    </row>
    <row r="206" spans="1:71">
      <c r="A206" s="115"/>
      <c r="B206" s="122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40"/>
      <c r="AD206" s="39"/>
      <c r="AE206" s="39"/>
      <c r="AF206" s="40"/>
      <c r="AG206" s="39"/>
      <c r="AH206" s="39"/>
      <c r="AI206" s="40"/>
      <c r="AJ206" s="128"/>
      <c r="AK206" s="9" t="s">
        <v>58</v>
      </c>
      <c r="AL206" s="9" t="s">
        <v>290</v>
      </c>
      <c r="AM206" s="9" t="s">
        <v>54</v>
      </c>
      <c r="AN206" s="9" t="s">
        <v>55</v>
      </c>
      <c r="AO206" s="2">
        <f t="shared" si="35"/>
        <v>0</v>
      </c>
      <c r="AP206" s="2">
        <f t="shared" si="31"/>
        <v>0</v>
      </c>
      <c r="AQ206" s="61"/>
      <c r="AR206" s="61"/>
      <c r="AS206" s="61"/>
      <c r="AT206" s="61"/>
      <c r="AU206" s="61"/>
      <c r="AV206" s="61"/>
      <c r="AW206" s="61"/>
      <c r="AX206" s="61"/>
      <c r="AY206" s="2">
        <f t="shared" si="36"/>
        <v>0</v>
      </c>
      <c r="AZ206" s="61"/>
      <c r="BA206" s="61"/>
      <c r="BB206" s="61"/>
      <c r="BC206" s="61"/>
      <c r="BD206" s="2">
        <f t="shared" si="37"/>
        <v>0</v>
      </c>
      <c r="BE206" s="61"/>
      <c r="BF206" s="61"/>
      <c r="BG206" s="61"/>
      <c r="BH206" s="61"/>
      <c r="BI206" s="2">
        <f t="shared" si="38"/>
        <v>0</v>
      </c>
      <c r="BJ206" s="61"/>
      <c r="BK206" s="61"/>
      <c r="BL206" s="61"/>
      <c r="BM206" s="61"/>
      <c r="BN206" s="2">
        <f t="shared" si="39"/>
        <v>0</v>
      </c>
      <c r="BO206" s="61"/>
      <c r="BP206" s="61"/>
      <c r="BQ206" s="61"/>
      <c r="BR206" s="61"/>
      <c r="BS206" s="16"/>
    </row>
    <row r="207" spans="1:71" ht="33.950000000000003" customHeight="1">
      <c r="A207" s="115"/>
      <c r="B207" s="122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40"/>
      <c r="AD207" s="39"/>
      <c r="AE207" s="39"/>
      <c r="AF207" s="40"/>
      <c r="AG207" s="39"/>
      <c r="AH207" s="39"/>
      <c r="AI207" s="40"/>
      <c r="AJ207" s="128"/>
      <c r="AK207" s="9" t="s">
        <v>57</v>
      </c>
      <c r="AL207" s="9" t="s">
        <v>291</v>
      </c>
      <c r="AM207" s="9" t="s">
        <v>54</v>
      </c>
      <c r="AN207" s="9" t="s">
        <v>56</v>
      </c>
      <c r="AO207" s="2">
        <f t="shared" si="35"/>
        <v>0</v>
      </c>
      <c r="AP207" s="2">
        <f t="shared" si="31"/>
        <v>0</v>
      </c>
      <c r="AQ207" s="61"/>
      <c r="AR207" s="61"/>
      <c r="AS207" s="61"/>
      <c r="AT207" s="61"/>
      <c r="AU207" s="61"/>
      <c r="AV207" s="61"/>
      <c r="AW207" s="61"/>
      <c r="AX207" s="61"/>
      <c r="AY207" s="2">
        <f t="shared" si="36"/>
        <v>0</v>
      </c>
      <c r="AZ207" s="61"/>
      <c r="BA207" s="61"/>
      <c r="BB207" s="61"/>
      <c r="BC207" s="61"/>
      <c r="BD207" s="2">
        <f t="shared" si="37"/>
        <v>0</v>
      </c>
      <c r="BE207" s="61"/>
      <c r="BF207" s="61"/>
      <c r="BG207" s="61"/>
      <c r="BH207" s="61"/>
      <c r="BI207" s="2">
        <f t="shared" si="38"/>
        <v>0</v>
      </c>
      <c r="BJ207" s="61"/>
      <c r="BK207" s="61"/>
      <c r="BL207" s="61"/>
      <c r="BM207" s="61"/>
      <c r="BN207" s="2">
        <f t="shared" si="39"/>
        <v>0</v>
      </c>
      <c r="BO207" s="61"/>
      <c r="BP207" s="61"/>
      <c r="BQ207" s="61"/>
      <c r="BR207" s="61"/>
      <c r="BS207" s="16"/>
    </row>
    <row r="208" spans="1:71">
      <c r="A208" s="115"/>
      <c r="B208" s="122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40"/>
      <c r="AD208" s="39"/>
      <c r="AE208" s="39"/>
      <c r="AF208" s="40"/>
      <c r="AG208" s="39"/>
      <c r="AH208" s="39"/>
      <c r="AI208" s="40"/>
      <c r="AJ208" s="128"/>
      <c r="AK208" s="9" t="s">
        <v>57</v>
      </c>
      <c r="AL208" s="9" t="s">
        <v>181</v>
      </c>
      <c r="AM208" s="9" t="s">
        <v>54</v>
      </c>
      <c r="AN208" s="9" t="s">
        <v>55</v>
      </c>
      <c r="AO208" s="2">
        <f t="shared" si="35"/>
        <v>0</v>
      </c>
      <c r="AP208" s="2">
        <f t="shared" si="31"/>
        <v>0</v>
      </c>
      <c r="AQ208" s="61"/>
      <c r="AR208" s="61"/>
      <c r="AS208" s="61"/>
      <c r="AT208" s="61"/>
      <c r="AU208" s="61"/>
      <c r="AV208" s="61"/>
      <c r="AW208" s="61"/>
      <c r="AX208" s="61"/>
      <c r="AY208" s="2">
        <f t="shared" si="36"/>
        <v>0</v>
      </c>
      <c r="AZ208" s="61"/>
      <c r="BA208" s="61"/>
      <c r="BB208" s="61"/>
      <c r="BC208" s="61"/>
      <c r="BD208" s="2">
        <f t="shared" si="37"/>
        <v>0</v>
      </c>
      <c r="BE208" s="61"/>
      <c r="BF208" s="61"/>
      <c r="BG208" s="61"/>
      <c r="BH208" s="61"/>
      <c r="BI208" s="2">
        <f t="shared" si="38"/>
        <v>0</v>
      </c>
      <c r="BJ208" s="61"/>
      <c r="BK208" s="61"/>
      <c r="BL208" s="61"/>
      <c r="BM208" s="61"/>
      <c r="BN208" s="2">
        <f t="shared" si="39"/>
        <v>0</v>
      </c>
      <c r="BO208" s="61"/>
      <c r="BP208" s="61"/>
      <c r="BQ208" s="61"/>
      <c r="BR208" s="61"/>
      <c r="BS208" s="16"/>
    </row>
    <row r="209" spans="1:71" ht="33.75">
      <c r="A209" s="115" t="s">
        <v>292</v>
      </c>
      <c r="B209" s="122" t="s">
        <v>293</v>
      </c>
      <c r="C209" s="39" t="s">
        <v>42</v>
      </c>
      <c r="D209" s="39" t="s">
        <v>148</v>
      </c>
      <c r="E209" s="39" t="s">
        <v>43</v>
      </c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40"/>
      <c r="AD209" s="39"/>
      <c r="AE209" s="39"/>
      <c r="AF209" s="40"/>
      <c r="AG209" s="41"/>
      <c r="AH209" s="41"/>
      <c r="AI209" s="42"/>
      <c r="AJ209" s="128" t="s">
        <v>74</v>
      </c>
      <c r="AK209" s="9" t="s">
        <v>149</v>
      </c>
      <c r="AL209" s="9" t="s">
        <v>151</v>
      </c>
      <c r="AM209" s="9" t="s">
        <v>54</v>
      </c>
      <c r="AN209" s="9" t="s">
        <v>55</v>
      </c>
      <c r="AO209" s="2">
        <f t="shared" si="35"/>
        <v>0</v>
      </c>
      <c r="AP209" s="2">
        <f t="shared" si="31"/>
        <v>0</v>
      </c>
      <c r="AQ209" s="61"/>
      <c r="AR209" s="61"/>
      <c r="AS209" s="61"/>
      <c r="AT209" s="61"/>
      <c r="AU209" s="61"/>
      <c r="AV209" s="61"/>
      <c r="AW209" s="61"/>
      <c r="AX209" s="61"/>
      <c r="AY209" s="2">
        <f t="shared" si="36"/>
        <v>0</v>
      </c>
      <c r="AZ209" s="61"/>
      <c r="BA209" s="61"/>
      <c r="BB209" s="61"/>
      <c r="BC209" s="61"/>
      <c r="BD209" s="2">
        <f t="shared" si="37"/>
        <v>0</v>
      </c>
      <c r="BE209" s="61"/>
      <c r="BF209" s="61"/>
      <c r="BG209" s="61"/>
      <c r="BH209" s="61"/>
      <c r="BI209" s="2">
        <f t="shared" si="38"/>
        <v>0</v>
      </c>
      <c r="BJ209" s="61"/>
      <c r="BK209" s="61"/>
      <c r="BL209" s="61"/>
      <c r="BM209" s="61"/>
      <c r="BN209" s="2">
        <f t="shared" si="39"/>
        <v>0</v>
      </c>
      <c r="BO209" s="61"/>
      <c r="BP209" s="61"/>
      <c r="BQ209" s="61"/>
      <c r="BR209" s="61"/>
      <c r="BS209" s="16"/>
    </row>
    <row r="210" spans="1:71" ht="33.950000000000003" customHeight="1">
      <c r="A210" s="115"/>
      <c r="B210" s="122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40"/>
      <c r="AD210" s="39"/>
      <c r="AE210" s="39"/>
      <c r="AF210" s="40"/>
      <c r="AG210" s="39"/>
      <c r="AH210" s="39"/>
      <c r="AI210" s="40"/>
      <c r="AJ210" s="128"/>
      <c r="AK210" s="9" t="s">
        <v>149</v>
      </c>
      <c r="AL210" s="9" t="s">
        <v>151</v>
      </c>
      <c r="AM210" s="9" t="s">
        <v>54</v>
      </c>
      <c r="AN210" s="9" t="s">
        <v>56</v>
      </c>
      <c r="AO210" s="2">
        <f t="shared" si="35"/>
        <v>0</v>
      </c>
      <c r="AP210" s="2">
        <f t="shared" si="31"/>
        <v>0</v>
      </c>
      <c r="AQ210" s="61"/>
      <c r="AR210" s="61"/>
      <c r="AS210" s="61"/>
      <c r="AT210" s="61"/>
      <c r="AU210" s="61"/>
      <c r="AV210" s="61"/>
      <c r="AW210" s="61"/>
      <c r="AX210" s="61"/>
      <c r="AY210" s="2">
        <f t="shared" si="36"/>
        <v>0</v>
      </c>
      <c r="AZ210" s="61"/>
      <c r="BA210" s="61"/>
      <c r="BB210" s="61"/>
      <c r="BC210" s="61"/>
      <c r="BD210" s="2">
        <f t="shared" si="37"/>
        <v>0</v>
      </c>
      <c r="BE210" s="61"/>
      <c r="BF210" s="61"/>
      <c r="BG210" s="61"/>
      <c r="BH210" s="61"/>
      <c r="BI210" s="2">
        <f t="shared" si="38"/>
        <v>0</v>
      </c>
      <c r="BJ210" s="61"/>
      <c r="BK210" s="61"/>
      <c r="BL210" s="61"/>
      <c r="BM210" s="61"/>
      <c r="BN210" s="2">
        <f t="shared" si="39"/>
        <v>0</v>
      </c>
      <c r="BO210" s="61"/>
      <c r="BP210" s="61"/>
      <c r="BQ210" s="61"/>
      <c r="BR210" s="61"/>
      <c r="BS210" s="16"/>
    </row>
    <row r="211" spans="1:71" ht="56.25">
      <c r="A211" s="37" t="s">
        <v>294</v>
      </c>
      <c r="B211" s="38" t="s">
        <v>295</v>
      </c>
      <c r="C211" s="39" t="s">
        <v>42</v>
      </c>
      <c r="D211" s="39" t="s">
        <v>296</v>
      </c>
      <c r="E211" s="39" t="s">
        <v>43</v>
      </c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40"/>
      <c r="AD211" s="39"/>
      <c r="AE211" s="39"/>
      <c r="AF211" s="40"/>
      <c r="AG211" s="41"/>
      <c r="AH211" s="41"/>
      <c r="AI211" s="42"/>
      <c r="AJ211" s="8" t="s">
        <v>53</v>
      </c>
      <c r="AK211" s="9" t="s">
        <v>297</v>
      </c>
      <c r="AL211" s="9" t="s">
        <v>298</v>
      </c>
      <c r="AM211" s="9" t="s">
        <v>299</v>
      </c>
      <c r="AN211" s="9" t="s">
        <v>49</v>
      </c>
      <c r="AO211" s="2">
        <f t="shared" si="35"/>
        <v>0</v>
      </c>
      <c r="AP211" s="2">
        <f t="shared" si="31"/>
        <v>0</v>
      </c>
      <c r="AQ211" s="61"/>
      <c r="AR211" s="61"/>
      <c r="AS211" s="61"/>
      <c r="AT211" s="61"/>
      <c r="AU211" s="61"/>
      <c r="AV211" s="61"/>
      <c r="AW211" s="61"/>
      <c r="AX211" s="61"/>
      <c r="AY211" s="2">
        <f t="shared" si="36"/>
        <v>0</v>
      </c>
      <c r="AZ211" s="61"/>
      <c r="BA211" s="61"/>
      <c r="BB211" s="61"/>
      <c r="BC211" s="61"/>
      <c r="BD211" s="2">
        <f t="shared" si="37"/>
        <v>0</v>
      </c>
      <c r="BE211" s="61"/>
      <c r="BF211" s="61"/>
      <c r="BG211" s="61"/>
      <c r="BH211" s="61"/>
      <c r="BI211" s="2">
        <f t="shared" si="38"/>
        <v>0</v>
      </c>
      <c r="BJ211" s="61"/>
      <c r="BK211" s="61"/>
      <c r="BL211" s="61"/>
      <c r="BM211" s="61"/>
      <c r="BN211" s="2">
        <f t="shared" si="39"/>
        <v>0</v>
      </c>
      <c r="BO211" s="61"/>
      <c r="BP211" s="61"/>
      <c r="BQ211" s="61"/>
      <c r="BR211" s="61"/>
      <c r="BS211" s="16"/>
    </row>
    <row r="212" spans="1:71" ht="33.950000000000003" customHeight="1">
      <c r="A212" s="115" t="s">
        <v>300</v>
      </c>
      <c r="B212" s="122" t="s">
        <v>301</v>
      </c>
      <c r="C212" s="39" t="s">
        <v>42</v>
      </c>
      <c r="D212" s="39" t="s">
        <v>302</v>
      </c>
      <c r="E212" s="39" t="s">
        <v>43</v>
      </c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40"/>
      <c r="AD212" s="39"/>
      <c r="AE212" s="39"/>
      <c r="AF212" s="40"/>
      <c r="AG212" s="41"/>
      <c r="AH212" s="41"/>
      <c r="AI212" s="42"/>
      <c r="AJ212" s="128" t="s">
        <v>59</v>
      </c>
      <c r="AK212" s="9" t="s">
        <v>60</v>
      </c>
      <c r="AL212" s="9" t="s">
        <v>191</v>
      </c>
      <c r="AM212" s="9" t="s">
        <v>54</v>
      </c>
      <c r="AN212" s="9" t="s">
        <v>55</v>
      </c>
      <c r="AO212" s="2">
        <f t="shared" si="35"/>
        <v>0</v>
      </c>
      <c r="AP212" s="2">
        <f t="shared" si="31"/>
        <v>0</v>
      </c>
      <c r="AQ212" s="61"/>
      <c r="AR212" s="61"/>
      <c r="AS212" s="61"/>
      <c r="AT212" s="61"/>
      <c r="AU212" s="61"/>
      <c r="AV212" s="61"/>
      <c r="AW212" s="61"/>
      <c r="AX212" s="61"/>
      <c r="AY212" s="2">
        <f t="shared" si="36"/>
        <v>0</v>
      </c>
      <c r="AZ212" s="61"/>
      <c r="BA212" s="61"/>
      <c r="BB212" s="61"/>
      <c r="BC212" s="61"/>
      <c r="BD212" s="2">
        <f t="shared" si="37"/>
        <v>0</v>
      </c>
      <c r="BE212" s="61"/>
      <c r="BF212" s="61"/>
      <c r="BG212" s="61"/>
      <c r="BH212" s="61"/>
      <c r="BI212" s="2">
        <f t="shared" si="38"/>
        <v>0</v>
      </c>
      <c r="BJ212" s="61"/>
      <c r="BK212" s="61"/>
      <c r="BL212" s="61"/>
      <c r="BM212" s="61"/>
      <c r="BN212" s="2">
        <f t="shared" si="39"/>
        <v>0</v>
      </c>
      <c r="BO212" s="61"/>
      <c r="BP212" s="61"/>
      <c r="BQ212" s="61"/>
      <c r="BR212" s="61"/>
      <c r="BS212" s="16"/>
    </row>
    <row r="213" spans="1:71">
      <c r="A213" s="115"/>
      <c r="B213" s="122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40"/>
      <c r="AD213" s="39"/>
      <c r="AE213" s="39"/>
      <c r="AF213" s="40"/>
      <c r="AG213" s="39"/>
      <c r="AH213" s="39"/>
      <c r="AI213" s="40"/>
      <c r="AJ213" s="128"/>
      <c r="AK213" s="9" t="s">
        <v>106</v>
      </c>
      <c r="AL213" s="9" t="s">
        <v>191</v>
      </c>
      <c r="AM213" s="9" t="s">
        <v>54</v>
      </c>
      <c r="AN213" s="9" t="s">
        <v>55</v>
      </c>
      <c r="AO213" s="2">
        <f t="shared" si="35"/>
        <v>0</v>
      </c>
      <c r="AP213" s="2">
        <f t="shared" si="31"/>
        <v>0</v>
      </c>
      <c r="AQ213" s="61"/>
      <c r="AR213" s="61"/>
      <c r="AS213" s="61"/>
      <c r="AT213" s="61"/>
      <c r="AU213" s="61"/>
      <c r="AV213" s="61"/>
      <c r="AW213" s="61"/>
      <c r="AX213" s="61"/>
      <c r="AY213" s="2">
        <f t="shared" si="36"/>
        <v>0</v>
      </c>
      <c r="AZ213" s="61"/>
      <c r="BA213" s="61"/>
      <c r="BB213" s="61"/>
      <c r="BC213" s="61"/>
      <c r="BD213" s="2">
        <f t="shared" si="37"/>
        <v>0</v>
      </c>
      <c r="BE213" s="61"/>
      <c r="BF213" s="61"/>
      <c r="BG213" s="61"/>
      <c r="BH213" s="61"/>
      <c r="BI213" s="2">
        <f t="shared" si="38"/>
        <v>0</v>
      </c>
      <c r="BJ213" s="61"/>
      <c r="BK213" s="61"/>
      <c r="BL213" s="61"/>
      <c r="BM213" s="61"/>
      <c r="BN213" s="2">
        <f t="shared" si="39"/>
        <v>0</v>
      </c>
      <c r="BO213" s="61"/>
      <c r="BP213" s="61"/>
      <c r="BQ213" s="61"/>
      <c r="BR213" s="61"/>
      <c r="BS213" s="16"/>
    </row>
    <row r="214" spans="1:71" ht="33.75">
      <c r="A214" s="115" t="s">
        <v>303</v>
      </c>
      <c r="B214" s="122" t="s">
        <v>304</v>
      </c>
      <c r="C214" s="39" t="s">
        <v>42</v>
      </c>
      <c r="D214" s="39" t="s">
        <v>305</v>
      </c>
      <c r="E214" s="39" t="s">
        <v>43</v>
      </c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 t="s">
        <v>84</v>
      </c>
      <c r="AB214" s="39" t="s">
        <v>306</v>
      </c>
      <c r="AC214" s="40" t="s">
        <v>85</v>
      </c>
      <c r="AD214" s="39"/>
      <c r="AE214" s="39"/>
      <c r="AF214" s="40"/>
      <c r="AG214" s="41"/>
      <c r="AH214" s="41"/>
      <c r="AI214" s="42"/>
      <c r="AJ214" s="128" t="s">
        <v>66</v>
      </c>
      <c r="AK214" s="9" t="s">
        <v>86</v>
      </c>
      <c r="AL214" s="9" t="s">
        <v>307</v>
      </c>
      <c r="AM214" s="9" t="s">
        <v>54</v>
      </c>
      <c r="AN214" s="9" t="s">
        <v>308</v>
      </c>
      <c r="AO214" s="2">
        <f t="shared" si="35"/>
        <v>0</v>
      </c>
      <c r="AP214" s="2">
        <f t="shared" si="31"/>
        <v>0</v>
      </c>
      <c r="AQ214" s="61"/>
      <c r="AR214" s="61"/>
      <c r="AS214" s="61"/>
      <c r="AT214" s="61"/>
      <c r="AU214" s="61"/>
      <c r="AV214" s="61"/>
      <c r="AW214" s="61"/>
      <c r="AX214" s="61"/>
      <c r="AY214" s="2">
        <f t="shared" si="36"/>
        <v>0</v>
      </c>
      <c r="AZ214" s="61"/>
      <c r="BA214" s="61"/>
      <c r="BB214" s="61"/>
      <c r="BC214" s="61"/>
      <c r="BD214" s="2">
        <f t="shared" si="37"/>
        <v>0</v>
      </c>
      <c r="BE214" s="61"/>
      <c r="BF214" s="61"/>
      <c r="BG214" s="61"/>
      <c r="BH214" s="61"/>
      <c r="BI214" s="2">
        <f t="shared" si="38"/>
        <v>0</v>
      </c>
      <c r="BJ214" s="61"/>
      <c r="BK214" s="61"/>
      <c r="BL214" s="61"/>
      <c r="BM214" s="61"/>
      <c r="BN214" s="2">
        <f t="shared" si="39"/>
        <v>0</v>
      </c>
      <c r="BO214" s="61"/>
      <c r="BP214" s="61"/>
      <c r="BQ214" s="61"/>
      <c r="BR214" s="61"/>
      <c r="BS214" s="16"/>
    </row>
    <row r="215" spans="1:71" ht="157.69999999999999" customHeight="1">
      <c r="A215" s="115"/>
      <c r="B215" s="122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40"/>
      <c r="AD215" s="39"/>
      <c r="AE215" s="39"/>
      <c r="AF215" s="40"/>
      <c r="AG215" s="39"/>
      <c r="AH215" s="39"/>
      <c r="AI215" s="40"/>
      <c r="AJ215" s="128"/>
      <c r="AK215" s="9" t="s">
        <v>86</v>
      </c>
      <c r="AL215" s="9" t="s">
        <v>307</v>
      </c>
      <c r="AM215" s="9" t="s">
        <v>54</v>
      </c>
      <c r="AN215" s="9" t="s">
        <v>76</v>
      </c>
      <c r="AO215" s="2">
        <f t="shared" si="35"/>
        <v>0</v>
      </c>
      <c r="AP215" s="2">
        <f t="shared" si="31"/>
        <v>0</v>
      </c>
      <c r="AQ215" s="61"/>
      <c r="AR215" s="61"/>
      <c r="AS215" s="61"/>
      <c r="AT215" s="61"/>
      <c r="AU215" s="61"/>
      <c r="AV215" s="61"/>
      <c r="AW215" s="61"/>
      <c r="AX215" s="61"/>
      <c r="AY215" s="2">
        <f t="shared" si="36"/>
        <v>0</v>
      </c>
      <c r="AZ215" s="61"/>
      <c r="BA215" s="61"/>
      <c r="BB215" s="61"/>
      <c r="BC215" s="61"/>
      <c r="BD215" s="2">
        <f t="shared" si="37"/>
        <v>0</v>
      </c>
      <c r="BE215" s="61"/>
      <c r="BF215" s="61"/>
      <c r="BG215" s="61"/>
      <c r="BH215" s="61"/>
      <c r="BI215" s="2">
        <f t="shared" si="38"/>
        <v>0</v>
      </c>
      <c r="BJ215" s="61"/>
      <c r="BK215" s="61"/>
      <c r="BL215" s="61"/>
      <c r="BM215" s="61"/>
      <c r="BN215" s="2">
        <f t="shared" si="39"/>
        <v>0</v>
      </c>
      <c r="BO215" s="61"/>
      <c r="BP215" s="61"/>
      <c r="BQ215" s="61"/>
      <c r="BR215" s="61"/>
      <c r="BS215" s="16"/>
    </row>
    <row r="216" spans="1:71" ht="45">
      <c r="A216" s="37" t="s">
        <v>309</v>
      </c>
      <c r="B216" s="38" t="s">
        <v>310</v>
      </c>
      <c r="C216" s="39" t="s">
        <v>42</v>
      </c>
      <c r="D216" s="39" t="s">
        <v>168</v>
      </c>
      <c r="E216" s="39" t="s">
        <v>43</v>
      </c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40"/>
      <c r="AD216" s="39"/>
      <c r="AE216" s="39"/>
      <c r="AF216" s="40"/>
      <c r="AG216" s="41"/>
      <c r="AH216" s="41"/>
      <c r="AI216" s="42"/>
      <c r="AJ216" s="8" t="s">
        <v>75</v>
      </c>
      <c r="AK216" s="9" t="s">
        <v>113</v>
      </c>
      <c r="AL216" s="9" t="s">
        <v>169</v>
      </c>
      <c r="AM216" s="9" t="s">
        <v>54</v>
      </c>
      <c r="AN216" s="9" t="s">
        <v>55</v>
      </c>
      <c r="AO216" s="2">
        <f t="shared" si="35"/>
        <v>0</v>
      </c>
      <c r="AP216" s="2">
        <f t="shared" si="35"/>
        <v>0</v>
      </c>
      <c r="AQ216" s="61"/>
      <c r="AR216" s="61"/>
      <c r="AS216" s="61"/>
      <c r="AT216" s="61"/>
      <c r="AU216" s="61"/>
      <c r="AV216" s="61"/>
      <c r="AW216" s="61"/>
      <c r="AX216" s="61"/>
      <c r="AY216" s="2">
        <f t="shared" si="36"/>
        <v>0</v>
      </c>
      <c r="AZ216" s="61"/>
      <c r="BA216" s="61"/>
      <c r="BB216" s="61"/>
      <c r="BC216" s="61"/>
      <c r="BD216" s="2">
        <f t="shared" si="37"/>
        <v>0</v>
      </c>
      <c r="BE216" s="61"/>
      <c r="BF216" s="61"/>
      <c r="BG216" s="61"/>
      <c r="BH216" s="61"/>
      <c r="BI216" s="2">
        <f t="shared" si="38"/>
        <v>0</v>
      </c>
      <c r="BJ216" s="61"/>
      <c r="BK216" s="61"/>
      <c r="BL216" s="61"/>
      <c r="BM216" s="61"/>
      <c r="BN216" s="2">
        <f t="shared" si="39"/>
        <v>0</v>
      </c>
      <c r="BO216" s="61"/>
      <c r="BP216" s="61"/>
      <c r="BQ216" s="61"/>
      <c r="BR216" s="61"/>
      <c r="BS216" s="16"/>
    </row>
    <row r="217" spans="1:71" ht="135">
      <c r="A217" s="115" t="s">
        <v>311</v>
      </c>
      <c r="B217" s="122" t="s">
        <v>312</v>
      </c>
      <c r="C217" s="39" t="s">
        <v>42</v>
      </c>
      <c r="D217" s="39" t="s">
        <v>313</v>
      </c>
      <c r="E217" s="39" t="s">
        <v>43</v>
      </c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40"/>
      <c r="AD217" s="39"/>
      <c r="AE217" s="39"/>
      <c r="AF217" s="40"/>
      <c r="AG217" s="41" t="s">
        <v>114</v>
      </c>
      <c r="AH217" s="41" t="s">
        <v>44</v>
      </c>
      <c r="AI217" s="42" t="s">
        <v>115</v>
      </c>
      <c r="AJ217" s="128" t="s">
        <v>74</v>
      </c>
      <c r="AK217" s="9" t="s">
        <v>106</v>
      </c>
      <c r="AL217" s="9" t="s">
        <v>314</v>
      </c>
      <c r="AM217" s="9" t="s">
        <v>282</v>
      </c>
      <c r="AN217" s="9" t="s">
        <v>308</v>
      </c>
      <c r="AO217" s="2">
        <f t="shared" si="35"/>
        <v>0</v>
      </c>
      <c r="AP217" s="2">
        <f t="shared" si="35"/>
        <v>0</v>
      </c>
      <c r="AQ217" s="61"/>
      <c r="AR217" s="61"/>
      <c r="AS217" s="61"/>
      <c r="AT217" s="61"/>
      <c r="AU217" s="61"/>
      <c r="AV217" s="61"/>
      <c r="AW217" s="61"/>
      <c r="AX217" s="61"/>
      <c r="AY217" s="2">
        <f t="shared" si="36"/>
        <v>0</v>
      </c>
      <c r="AZ217" s="61"/>
      <c r="BA217" s="61"/>
      <c r="BB217" s="61"/>
      <c r="BC217" s="61"/>
      <c r="BD217" s="2">
        <f t="shared" si="37"/>
        <v>0</v>
      </c>
      <c r="BE217" s="61"/>
      <c r="BF217" s="61"/>
      <c r="BG217" s="61"/>
      <c r="BH217" s="61"/>
      <c r="BI217" s="2">
        <f t="shared" si="38"/>
        <v>0</v>
      </c>
      <c r="BJ217" s="61"/>
      <c r="BK217" s="61"/>
      <c r="BL217" s="61"/>
      <c r="BM217" s="61"/>
      <c r="BN217" s="2">
        <f t="shared" si="39"/>
        <v>0</v>
      </c>
      <c r="BO217" s="61"/>
      <c r="BP217" s="61"/>
      <c r="BQ217" s="61"/>
      <c r="BR217" s="61"/>
      <c r="BS217" s="16"/>
    </row>
    <row r="218" spans="1:71" ht="78.75">
      <c r="A218" s="115"/>
      <c r="B218" s="122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40"/>
      <c r="AD218" s="39"/>
      <c r="AE218" s="39"/>
      <c r="AF218" s="40"/>
      <c r="AG218" s="39" t="s">
        <v>315</v>
      </c>
      <c r="AH218" s="39" t="s">
        <v>44</v>
      </c>
      <c r="AI218" s="40" t="s">
        <v>45</v>
      </c>
      <c r="AJ218" s="128"/>
      <c r="AK218" s="9"/>
      <c r="AL218" s="9"/>
      <c r="AM218" s="9"/>
      <c r="AN218" s="9"/>
      <c r="AO218" s="2">
        <f t="shared" si="35"/>
        <v>0</v>
      </c>
      <c r="AP218" s="2">
        <f t="shared" si="35"/>
        <v>0</v>
      </c>
      <c r="AQ218" s="61"/>
      <c r="AR218" s="61"/>
      <c r="AS218" s="61"/>
      <c r="AT218" s="61"/>
      <c r="AU218" s="61"/>
      <c r="AV218" s="61"/>
      <c r="AW218" s="61"/>
      <c r="AX218" s="61"/>
      <c r="AY218" s="2">
        <f t="shared" si="36"/>
        <v>0</v>
      </c>
      <c r="AZ218" s="61"/>
      <c r="BA218" s="61"/>
      <c r="BB218" s="61"/>
      <c r="BC218" s="61"/>
      <c r="BD218" s="2">
        <f t="shared" si="37"/>
        <v>0</v>
      </c>
      <c r="BE218" s="61"/>
      <c r="BF218" s="61"/>
      <c r="BG218" s="61"/>
      <c r="BH218" s="61"/>
      <c r="BI218" s="2">
        <f t="shared" si="38"/>
        <v>0</v>
      </c>
      <c r="BJ218" s="61"/>
      <c r="BK218" s="61"/>
      <c r="BL218" s="61"/>
      <c r="BM218" s="61"/>
      <c r="BN218" s="2">
        <f t="shared" si="39"/>
        <v>0</v>
      </c>
      <c r="BO218" s="61"/>
      <c r="BP218" s="61"/>
      <c r="BQ218" s="61"/>
      <c r="BR218" s="61"/>
      <c r="BS218" s="16"/>
    </row>
    <row r="219" spans="1:71" ht="45">
      <c r="A219" s="37" t="s">
        <v>316</v>
      </c>
      <c r="B219" s="38" t="s">
        <v>317</v>
      </c>
      <c r="C219" s="39" t="s">
        <v>42</v>
      </c>
      <c r="D219" s="39" t="s">
        <v>194</v>
      </c>
      <c r="E219" s="39" t="s">
        <v>43</v>
      </c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40"/>
      <c r="AD219" s="39"/>
      <c r="AE219" s="39"/>
      <c r="AF219" s="40"/>
      <c r="AG219" s="41"/>
      <c r="AH219" s="41"/>
      <c r="AI219" s="42"/>
      <c r="AJ219" s="8" t="s">
        <v>77</v>
      </c>
      <c r="AK219" s="9" t="s">
        <v>57</v>
      </c>
      <c r="AL219" s="9" t="s">
        <v>195</v>
      </c>
      <c r="AM219" s="9" t="s">
        <v>54</v>
      </c>
      <c r="AN219" s="9" t="s">
        <v>55</v>
      </c>
      <c r="AO219" s="2">
        <f t="shared" si="35"/>
        <v>0</v>
      </c>
      <c r="AP219" s="2">
        <f t="shared" si="35"/>
        <v>0</v>
      </c>
      <c r="AQ219" s="61"/>
      <c r="AR219" s="61"/>
      <c r="AS219" s="61"/>
      <c r="AT219" s="61"/>
      <c r="AU219" s="61"/>
      <c r="AV219" s="61"/>
      <c r="AW219" s="61"/>
      <c r="AX219" s="61"/>
      <c r="AY219" s="2">
        <f t="shared" si="36"/>
        <v>0</v>
      </c>
      <c r="AZ219" s="61"/>
      <c r="BA219" s="61"/>
      <c r="BB219" s="61"/>
      <c r="BC219" s="61"/>
      <c r="BD219" s="2">
        <f t="shared" si="37"/>
        <v>0</v>
      </c>
      <c r="BE219" s="61"/>
      <c r="BF219" s="61"/>
      <c r="BG219" s="61"/>
      <c r="BH219" s="61"/>
      <c r="BI219" s="2">
        <f t="shared" si="38"/>
        <v>0</v>
      </c>
      <c r="BJ219" s="61"/>
      <c r="BK219" s="61"/>
      <c r="BL219" s="61"/>
      <c r="BM219" s="61"/>
      <c r="BN219" s="2">
        <f t="shared" si="39"/>
        <v>0</v>
      </c>
      <c r="BO219" s="61"/>
      <c r="BP219" s="61"/>
      <c r="BQ219" s="61"/>
      <c r="BR219" s="61"/>
      <c r="BS219" s="16"/>
    </row>
    <row r="220" spans="1:71" ht="73.5">
      <c r="A220" s="53" t="s">
        <v>318</v>
      </c>
      <c r="B220" s="54" t="s">
        <v>319</v>
      </c>
      <c r="C220" s="55" t="s">
        <v>39</v>
      </c>
      <c r="D220" s="55" t="s">
        <v>39</v>
      </c>
      <c r="E220" s="55" t="s">
        <v>39</v>
      </c>
      <c r="F220" s="55" t="s">
        <v>39</v>
      </c>
      <c r="G220" s="55" t="s">
        <v>39</v>
      </c>
      <c r="H220" s="55" t="s">
        <v>39</v>
      </c>
      <c r="I220" s="55" t="s">
        <v>39</v>
      </c>
      <c r="J220" s="55" t="s">
        <v>39</v>
      </c>
      <c r="K220" s="55" t="s">
        <v>39</v>
      </c>
      <c r="L220" s="55" t="s">
        <v>39</v>
      </c>
      <c r="M220" s="55" t="s">
        <v>39</v>
      </c>
      <c r="N220" s="55" t="s">
        <v>39</v>
      </c>
      <c r="O220" s="55" t="s">
        <v>39</v>
      </c>
      <c r="P220" s="55" t="s">
        <v>39</v>
      </c>
      <c r="Q220" s="55" t="s">
        <v>39</v>
      </c>
      <c r="R220" s="55" t="s">
        <v>39</v>
      </c>
      <c r="S220" s="55" t="s">
        <v>39</v>
      </c>
      <c r="T220" s="55" t="s">
        <v>39</v>
      </c>
      <c r="U220" s="55" t="s">
        <v>39</v>
      </c>
      <c r="V220" s="55" t="s">
        <v>39</v>
      </c>
      <c r="W220" s="55" t="s">
        <v>39</v>
      </c>
      <c r="X220" s="55" t="s">
        <v>39</v>
      </c>
      <c r="Y220" s="55" t="s">
        <v>39</v>
      </c>
      <c r="Z220" s="55" t="s">
        <v>39</v>
      </c>
      <c r="AA220" s="55" t="s">
        <v>39</v>
      </c>
      <c r="AB220" s="55" t="s">
        <v>39</v>
      </c>
      <c r="AC220" s="55" t="s">
        <v>39</v>
      </c>
      <c r="AD220" s="55" t="s">
        <v>39</v>
      </c>
      <c r="AE220" s="55" t="s">
        <v>39</v>
      </c>
      <c r="AF220" s="55" t="s">
        <v>39</v>
      </c>
      <c r="AG220" s="56" t="s">
        <v>39</v>
      </c>
      <c r="AH220" s="56" t="s">
        <v>39</v>
      </c>
      <c r="AI220" s="56" t="s">
        <v>39</v>
      </c>
      <c r="AJ220" s="15" t="s">
        <v>39</v>
      </c>
      <c r="AK220" s="15" t="s">
        <v>39</v>
      </c>
      <c r="AL220" s="15" t="s">
        <v>39</v>
      </c>
      <c r="AM220" s="15" t="s">
        <v>39</v>
      </c>
      <c r="AN220" s="15" t="s">
        <v>39</v>
      </c>
      <c r="AO220" s="2">
        <f t="shared" si="35"/>
        <v>0</v>
      </c>
      <c r="AP220" s="2">
        <f t="shared" si="35"/>
        <v>0</v>
      </c>
      <c r="AQ220" s="5">
        <f t="shared" ref="AQ220:BR220" si="41">SUM(AQ221:AQ222)</f>
        <v>0</v>
      </c>
      <c r="AR220" s="5">
        <f t="shared" si="41"/>
        <v>0</v>
      </c>
      <c r="AS220" s="5">
        <f t="shared" si="41"/>
        <v>0</v>
      </c>
      <c r="AT220" s="5">
        <f t="shared" si="41"/>
        <v>0</v>
      </c>
      <c r="AU220" s="5">
        <f t="shared" si="41"/>
        <v>0</v>
      </c>
      <c r="AV220" s="5">
        <f t="shared" si="41"/>
        <v>0</v>
      </c>
      <c r="AW220" s="5">
        <f t="shared" si="41"/>
        <v>0</v>
      </c>
      <c r="AX220" s="5">
        <f t="shared" si="41"/>
        <v>0</v>
      </c>
      <c r="AY220" s="2">
        <f t="shared" si="36"/>
        <v>0</v>
      </c>
      <c r="AZ220" s="5">
        <f t="shared" si="41"/>
        <v>0</v>
      </c>
      <c r="BA220" s="5">
        <f t="shared" si="41"/>
        <v>0</v>
      </c>
      <c r="BB220" s="5">
        <f t="shared" si="41"/>
        <v>0</v>
      </c>
      <c r="BC220" s="5">
        <f t="shared" si="41"/>
        <v>0</v>
      </c>
      <c r="BD220" s="2">
        <f t="shared" si="37"/>
        <v>0</v>
      </c>
      <c r="BE220" s="5">
        <f t="shared" si="41"/>
        <v>0</v>
      </c>
      <c r="BF220" s="5">
        <f t="shared" si="41"/>
        <v>0</v>
      </c>
      <c r="BG220" s="5">
        <f t="shared" si="41"/>
        <v>0</v>
      </c>
      <c r="BH220" s="5">
        <f t="shared" si="41"/>
        <v>0</v>
      </c>
      <c r="BI220" s="2">
        <f t="shared" si="38"/>
        <v>0</v>
      </c>
      <c r="BJ220" s="5">
        <f t="shared" si="41"/>
        <v>0</v>
      </c>
      <c r="BK220" s="5">
        <f t="shared" si="41"/>
        <v>0</v>
      </c>
      <c r="BL220" s="5">
        <f t="shared" si="41"/>
        <v>0</v>
      </c>
      <c r="BM220" s="5">
        <f t="shared" si="41"/>
        <v>0</v>
      </c>
      <c r="BN220" s="2">
        <f t="shared" si="39"/>
        <v>0</v>
      </c>
      <c r="BO220" s="5">
        <f t="shared" si="41"/>
        <v>0</v>
      </c>
      <c r="BP220" s="5">
        <f t="shared" si="41"/>
        <v>0</v>
      </c>
      <c r="BQ220" s="5">
        <f t="shared" si="41"/>
        <v>0</v>
      </c>
      <c r="BR220" s="5">
        <f t="shared" si="41"/>
        <v>0</v>
      </c>
      <c r="BS220" s="16"/>
    </row>
    <row r="221" spans="1:71" ht="56.25">
      <c r="A221" s="37" t="s">
        <v>320</v>
      </c>
      <c r="B221" s="38" t="s">
        <v>321</v>
      </c>
      <c r="C221" s="39" t="s">
        <v>42</v>
      </c>
      <c r="D221" s="39" t="s">
        <v>44</v>
      </c>
      <c r="E221" s="39" t="s">
        <v>43</v>
      </c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40"/>
      <c r="AD221" s="39"/>
      <c r="AE221" s="39"/>
      <c r="AF221" s="40"/>
      <c r="AG221" s="41"/>
      <c r="AH221" s="41"/>
      <c r="AI221" s="42"/>
      <c r="AJ221" s="8" t="s">
        <v>75</v>
      </c>
      <c r="AK221" s="9" t="s">
        <v>86</v>
      </c>
      <c r="AL221" s="9" t="s">
        <v>73</v>
      </c>
      <c r="AM221" s="9" t="s">
        <v>54</v>
      </c>
      <c r="AN221" s="9" t="s">
        <v>55</v>
      </c>
      <c r="AO221" s="2">
        <f t="shared" si="35"/>
        <v>0</v>
      </c>
      <c r="AP221" s="2">
        <f t="shared" si="35"/>
        <v>0</v>
      </c>
      <c r="AQ221" s="61"/>
      <c r="AR221" s="61"/>
      <c r="AS221" s="61"/>
      <c r="AT221" s="61"/>
      <c r="AU221" s="61"/>
      <c r="AV221" s="61"/>
      <c r="AW221" s="61"/>
      <c r="AX221" s="61"/>
      <c r="AY221" s="2">
        <f t="shared" si="36"/>
        <v>0</v>
      </c>
      <c r="AZ221" s="61"/>
      <c r="BA221" s="61"/>
      <c r="BB221" s="61"/>
      <c r="BC221" s="61"/>
      <c r="BD221" s="2">
        <f t="shared" si="37"/>
        <v>0</v>
      </c>
      <c r="BE221" s="61"/>
      <c r="BF221" s="61"/>
      <c r="BG221" s="61"/>
      <c r="BH221" s="61"/>
      <c r="BI221" s="2">
        <f t="shared" si="38"/>
        <v>0</v>
      </c>
      <c r="BJ221" s="61"/>
      <c r="BK221" s="61"/>
      <c r="BL221" s="61"/>
      <c r="BM221" s="61"/>
      <c r="BN221" s="2">
        <f t="shared" si="39"/>
        <v>0</v>
      </c>
      <c r="BO221" s="61"/>
      <c r="BP221" s="61"/>
      <c r="BQ221" s="61"/>
      <c r="BR221" s="61"/>
      <c r="BS221" s="16"/>
    </row>
    <row r="222" spans="1:71" ht="56.45" customHeight="1">
      <c r="A222" s="37" t="s">
        <v>322</v>
      </c>
      <c r="B222" s="38" t="s">
        <v>323</v>
      </c>
      <c r="C222" s="39" t="s">
        <v>42</v>
      </c>
      <c r="D222" s="39" t="s">
        <v>265</v>
      </c>
      <c r="E222" s="39" t="s">
        <v>43</v>
      </c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40"/>
      <c r="AD222" s="39"/>
      <c r="AE222" s="39"/>
      <c r="AF222" s="40"/>
      <c r="AG222" s="41"/>
      <c r="AH222" s="41"/>
      <c r="AI222" s="42"/>
      <c r="AJ222" s="8" t="s">
        <v>79</v>
      </c>
      <c r="AK222" s="9" t="s">
        <v>324</v>
      </c>
      <c r="AL222" s="9" t="s">
        <v>191</v>
      </c>
      <c r="AM222" s="9" t="s">
        <v>325</v>
      </c>
      <c r="AN222" s="9" t="s">
        <v>49</v>
      </c>
      <c r="AO222" s="2">
        <f t="shared" si="35"/>
        <v>0</v>
      </c>
      <c r="AP222" s="2">
        <f t="shared" si="35"/>
        <v>0</v>
      </c>
      <c r="AQ222" s="61"/>
      <c r="AR222" s="61"/>
      <c r="AS222" s="61"/>
      <c r="AT222" s="61"/>
      <c r="AU222" s="61"/>
      <c r="AV222" s="61"/>
      <c r="AW222" s="61"/>
      <c r="AX222" s="61"/>
      <c r="AY222" s="2">
        <f t="shared" si="36"/>
        <v>0</v>
      </c>
      <c r="AZ222" s="61"/>
      <c r="BA222" s="61"/>
      <c r="BB222" s="61"/>
      <c r="BC222" s="61"/>
      <c r="BD222" s="2">
        <f t="shared" si="37"/>
        <v>0</v>
      </c>
      <c r="BE222" s="61"/>
      <c r="BF222" s="61"/>
      <c r="BG222" s="61"/>
      <c r="BH222" s="61"/>
      <c r="BI222" s="2">
        <f t="shared" si="38"/>
        <v>0</v>
      </c>
      <c r="BJ222" s="61"/>
      <c r="BK222" s="61"/>
      <c r="BL222" s="61"/>
      <c r="BM222" s="61"/>
      <c r="BN222" s="2">
        <f t="shared" si="39"/>
        <v>0</v>
      </c>
      <c r="BO222" s="61"/>
      <c r="BP222" s="61"/>
      <c r="BQ222" s="61"/>
      <c r="BR222" s="61"/>
      <c r="BS222" s="16"/>
    </row>
    <row r="223" spans="1:71" ht="136.5">
      <c r="A223" s="49" t="s">
        <v>326</v>
      </c>
      <c r="B223" s="52" t="s">
        <v>327</v>
      </c>
      <c r="C223" s="50" t="s">
        <v>39</v>
      </c>
      <c r="D223" s="50" t="s">
        <v>39</v>
      </c>
      <c r="E223" s="50" t="s">
        <v>39</v>
      </c>
      <c r="F223" s="50" t="s">
        <v>39</v>
      </c>
      <c r="G223" s="50" t="s">
        <v>39</v>
      </c>
      <c r="H223" s="50" t="s">
        <v>39</v>
      </c>
      <c r="I223" s="50" t="s">
        <v>39</v>
      </c>
      <c r="J223" s="50" t="s">
        <v>39</v>
      </c>
      <c r="K223" s="50" t="s">
        <v>39</v>
      </c>
      <c r="L223" s="50" t="s">
        <v>39</v>
      </c>
      <c r="M223" s="50" t="s">
        <v>39</v>
      </c>
      <c r="N223" s="50" t="s">
        <v>39</v>
      </c>
      <c r="O223" s="50" t="s">
        <v>39</v>
      </c>
      <c r="P223" s="50" t="s">
        <v>39</v>
      </c>
      <c r="Q223" s="50" t="s">
        <v>39</v>
      </c>
      <c r="R223" s="50" t="s">
        <v>39</v>
      </c>
      <c r="S223" s="50" t="s">
        <v>39</v>
      </c>
      <c r="T223" s="50" t="s">
        <v>39</v>
      </c>
      <c r="U223" s="50" t="s">
        <v>39</v>
      </c>
      <c r="V223" s="50" t="s">
        <v>39</v>
      </c>
      <c r="W223" s="50" t="s">
        <v>39</v>
      </c>
      <c r="X223" s="50" t="s">
        <v>39</v>
      </c>
      <c r="Y223" s="50" t="s">
        <v>39</v>
      </c>
      <c r="Z223" s="50" t="s">
        <v>39</v>
      </c>
      <c r="AA223" s="50" t="s">
        <v>39</v>
      </c>
      <c r="AB223" s="50" t="s">
        <v>39</v>
      </c>
      <c r="AC223" s="50" t="s">
        <v>39</v>
      </c>
      <c r="AD223" s="50" t="s">
        <v>39</v>
      </c>
      <c r="AE223" s="50" t="s">
        <v>39</v>
      </c>
      <c r="AF223" s="50" t="s">
        <v>39</v>
      </c>
      <c r="AG223" s="51" t="s">
        <v>39</v>
      </c>
      <c r="AH223" s="51" t="s">
        <v>39</v>
      </c>
      <c r="AI223" s="51" t="s">
        <v>39</v>
      </c>
      <c r="AJ223" s="14" t="s">
        <v>39</v>
      </c>
      <c r="AK223" s="14" t="s">
        <v>39</v>
      </c>
      <c r="AL223" s="14" t="s">
        <v>39</v>
      </c>
      <c r="AM223" s="14" t="s">
        <v>39</v>
      </c>
      <c r="AN223" s="14" t="s">
        <v>39</v>
      </c>
      <c r="AO223" s="2">
        <f t="shared" si="35"/>
        <v>0</v>
      </c>
      <c r="AP223" s="2">
        <f t="shared" si="35"/>
        <v>0</v>
      </c>
      <c r="AQ223" s="2">
        <f t="shared" ref="AQ223:BR223" si="42">SUM(AQ224:AQ241)</f>
        <v>0</v>
      </c>
      <c r="AR223" s="2">
        <f t="shared" si="42"/>
        <v>0</v>
      </c>
      <c r="AS223" s="2">
        <f t="shared" si="42"/>
        <v>0</v>
      </c>
      <c r="AT223" s="2">
        <f t="shared" si="42"/>
        <v>0</v>
      </c>
      <c r="AU223" s="2">
        <f t="shared" si="42"/>
        <v>0</v>
      </c>
      <c r="AV223" s="2">
        <f t="shared" si="42"/>
        <v>0</v>
      </c>
      <c r="AW223" s="2">
        <f t="shared" si="42"/>
        <v>0</v>
      </c>
      <c r="AX223" s="2">
        <f t="shared" si="42"/>
        <v>0</v>
      </c>
      <c r="AY223" s="2">
        <f t="shared" si="36"/>
        <v>0</v>
      </c>
      <c r="AZ223" s="2">
        <f t="shared" si="42"/>
        <v>0</v>
      </c>
      <c r="BA223" s="2">
        <f t="shared" si="42"/>
        <v>0</v>
      </c>
      <c r="BB223" s="2">
        <f t="shared" si="42"/>
        <v>0</v>
      </c>
      <c r="BC223" s="2">
        <f t="shared" si="42"/>
        <v>0</v>
      </c>
      <c r="BD223" s="2">
        <f t="shared" si="37"/>
        <v>0</v>
      </c>
      <c r="BE223" s="2">
        <f t="shared" si="42"/>
        <v>0</v>
      </c>
      <c r="BF223" s="2">
        <f t="shared" si="42"/>
        <v>0</v>
      </c>
      <c r="BG223" s="2">
        <f t="shared" si="42"/>
        <v>0</v>
      </c>
      <c r="BH223" s="2">
        <f t="shared" si="42"/>
        <v>0</v>
      </c>
      <c r="BI223" s="2">
        <f t="shared" si="38"/>
        <v>0</v>
      </c>
      <c r="BJ223" s="2">
        <f t="shared" si="42"/>
        <v>0</v>
      </c>
      <c r="BK223" s="2">
        <f t="shared" si="42"/>
        <v>0</v>
      </c>
      <c r="BL223" s="2">
        <f t="shared" si="42"/>
        <v>0</v>
      </c>
      <c r="BM223" s="2">
        <f t="shared" si="42"/>
        <v>0</v>
      </c>
      <c r="BN223" s="2">
        <f t="shared" si="39"/>
        <v>0</v>
      </c>
      <c r="BO223" s="2">
        <f t="shared" si="42"/>
        <v>0</v>
      </c>
      <c r="BP223" s="2">
        <f t="shared" si="42"/>
        <v>0</v>
      </c>
      <c r="BQ223" s="2">
        <f t="shared" si="42"/>
        <v>0</v>
      </c>
      <c r="BR223" s="2">
        <f t="shared" si="42"/>
        <v>0</v>
      </c>
      <c r="BS223" s="16"/>
    </row>
    <row r="224" spans="1:71" ht="33.75">
      <c r="A224" s="115" t="s">
        <v>328</v>
      </c>
      <c r="B224" s="122" t="s">
        <v>329</v>
      </c>
      <c r="C224" s="39" t="s">
        <v>94</v>
      </c>
      <c r="D224" s="39" t="s">
        <v>95</v>
      </c>
      <c r="E224" s="39" t="s">
        <v>96</v>
      </c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40"/>
      <c r="AD224" s="39"/>
      <c r="AE224" s="39"/>
      <c r="AF224" s="40"/>
      <c r="AG224" s="41"/>
      <c r="AH224" s="41"/>
      <c r="AI224" s="42"/>
      <c r="AJ224" s="128" t="s">
        <v>46</v>
      </c>
      <c r="AK224" s="9" t="s">
        <v>330</v>
      </c>
      <c r="AL224" s="9" t="s">
        <v>208</v>
      </c>
      <c r="AM224" s="9" t="s">
        <v>92</v>
      </c>
      <c r="AN224" s="9" t="s">
        <v>62</v>
      </c>
      <c r="AO224" s="2">
        <f t="shared" si="35"/>
        <v>0</v>
      </c>
      <c r="AP224" s="2">
        <f t="shared" si="35"/>
        <v>0</v>
      </c>
      <c r="AQ224" s="61"/>
      <c r="AR224" s="61"/>
      <c r="AS224" s="61"/>
      <c r="AT224" s="61"/>
      <c r="AU224" s="61"/>
      <c r="AV224" s="61"/>
      <c r="AW224" s="61"/>
      <c r="AX224" s="61"/>
      <c r="AY224" s="2">
        <f t="shared" si="36"/>
        <v>0</v>
      </c>
      <c r="AZ224" s="61"/>
      <c r="BA224" s="61"/>
      <c r="BB224" s="61"/>
      <c r="BC224" s="61"/>
      <c r="BD224" s="2">
        <f t="shared" si="37"/>
        <v>0</v>
      </c>
      <c r="BE224" s="61"/>
      <c r="BF224" s="61"/>
      <c r="BG224" s="61"/>
      <c r="BH224" s="61"/>
      <c r="BI224" s="2">
        <f t="shared" si="38"/>
        <v>0</v>
      </c>
      <c r="BJ224" s="61"/>
      <c r="BK224" s="61"/>
      <c r="BL224" s="61"/>
      <c r="BM224" s="61"/>
      <c r="BN224" s="2">
        <f t="shared" si="39"/>
        <v>0</v>
      </c>
      <c r="BO224" s="61"/>
      <c r="BP224" s="61"/>
      <c r="BQ224" s="61"/>
      <c r="BR224" s="61"/>
      <c r="BS224" s="16"/>
    </row>
    <row r="225" spans="1:71">
      <c r="A225" s="115"/>
      <c r="B225" s="122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40"/>
      <c r="AD225" s="39"/>
      <c r="AE225" s="39"/>
      <c r="AF225" s="40"/>
      <c r="AG225" s="39"/>
      <c r="AH225" s="39"/>
      <c r="AI225" s="40"/>
      <c r="AJ225" s="128"/>
      <c r="AK225" s="9" t="s">
        <v>330</v>
      </c>
      <c r="AL225" s="9" t="s">
        <v>208</v>
      </c>
      <c r="AM225" s="9" t="s">
        <v>91</v>
      </c>
      <c r="AN225" s="9" t="s">
        <v>62</v>
      </c>
      <c r="AO225" s="2">
        <f t="shared" si="35"/>
        <v>0</v>
      </c>
      <c r="AP225" s="2">
        <f t="shared" si="35"/>
        <v>0</v>
      </c>
      <c r="AQ225" s="61"/>
      <c r="AR225" s="61"/>
      <c r="AS225" s="61"/>
      <c r="AT225" s="61"/>
      <c r="AU225" s="61"/>
      <c r="AV225" s="61"/>
      <c r="AW225" s="61"/>
      <c r="AX225" s="61"/>
      <c r="AY225" s="2">
        <f t="shared" si="36"/>
        <v>0</v>
      </c>
      <c r="AZ225" s="61"/>
      <c r="BA225" s="61"/>
      <c r="BB225" s="61"/>
      <c r="BC225" s="61"/>
      <c r="BD225" s="2">
        <f t="shared" si="37"/>
        <v>0</v>
      </c>
      <c r="BE225" s="61"/>
      <c r="BF225" s="61"/>
      <c r="BG225" s="61"/>
      <c r="BH225" s="61"/>
      <c r="BI225" s="2">
        <f t="shared" si="38"/>
        <v>0</v>
      </c>
      <c r="BJ225" s="61"/>
      <c r="BK225" s="61"/>
      <c r="BL225" s="61"/>
      <c r="BM225" s="61"/>
      <c r="BN225" s="2">
        <f t="shared" si="39"/>
        <v>0</v>
      </c>
      <c r="BO225" s="61"/>
      <c r="BP225" s="61"/>
      <c r="BQ225" s="61"/>
      <c r="BR225" s="61"/>
      <c r="BS225" s="16"/>
    </row>
    <row r="226" spans="1:71">
      <c r="A226" s="115"/>
      <c r="B226" s="122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40"/>
      <c r="AD226" s="39"/>
      <c r="AE226" s="39"/>
      <c r="AF226" s="40"/>
      <c r="AG226" s="39"/>
      <c r="AH226" s="39"/>
      <c r="AI226" s="40"/>
      <c r="AJ226" s="128"/>
      <c r="AK226" s="9" t="s">
        <v>90</v>
      </c>
      <c r="AL226" s="9" t="s">
        <v>208</v>
      </c>
      <c r="AM226" s="9" t="s">
        <v>92</v>
      </c>
      <c r="AN226" s="9" t="s">
        <v>62</v>
      </c>
      <c r="AO226" s="2">
        <f t="shared" si="35"/>
        <v>0</v>
      </c>
      <c r="AP226" s="2">
        <f t="shared" si="35"/>
        <v>0</v>
      </c>
      <c r="AQ226" s="61"/>
      <c r="AR226" s="61"/>
      <c r="AS226" s="61"/>
      <c r="AT226" s="61"/>
      <c r="AU226" s="61"/>
      <c r="AV226" s="61"/>
      <c r="AW226" s="61"/>
      <c r="AX226" s="61"/>
      <c r="AY226" s="2">
        <f t="shared" si="36"/>
        <v>0</v>
      </c>
      <c r="AZ226" s="61"/>
      <c r="BA226" s="61"/>
      <c r="BB226" s="61"/>
      <c r="BC226" s="61"/>
      <c r="BD226" s="2">
        <f t="shared" si="37"/>
        <v>0</v>
      </c>
      <c r="BE226" s="61"/>
      <c r="BF226" s="61"/>
      <c r="BG226" s="61"/>
      <c r="BH226" s="61"/>
      <c r="BI226" s="2">
        <f t="shared" si="38"/>
        <v>0</v>
      </c>
      <c r="BJ226" s="61"/>
      <c r="BK226" s="61"/>
      <c r="BL226" s="61"/>
      <c r="BM226" s="61"/>
      <c r="BN226" s="2">
        <f t="shared" si="39"/>
        <v>0</v>
      </c>
      <c r="BO226" s="61"/>
      <c r="BP226" s="61"/>
      <c r="BQ226" s="61"/>
      <c r="BR226" s="61"/>
      <c r="BS226" s="16"/>
    </row>
    <row r="227" spans="1:71">
      <c r="A227" s="115"/>
      <c r="B227" s="122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40"/>
      <c r="AD227" s="39"/>
      <c r="AE227" s="39"/>
      <c r="AF227" s="40"/>
      <c r="AG227" s="39"/>
      <c r="AH227" s="39"/>
      <c r="AI227" s="40"/>
      <c r="AJ227" s="128"/>
      <c r="AK227" s="9" t="s">
        <v>90</v>
      </c>
      <c r="AL227" s="9" t="s">
        <v>208</v>
      </c>
      <c r="AM227" s="9" t="s">
        <v>91</v>
      </c>
      <c r="AN227" s="9" t="s">
        <v>62</v>
      </c>
      <c r="AO227" s="2">
        <f t="shared" si="35"/>
        <v>0</v>
      </c>
      <c r="AP227" s="2">
        <f t="shared" si="35"/>
        <v>0</v>
      </c>
      <c r="AQ227" s="61"/>
      <c r="AR227" s="61"/>
      <c r="AS227" s="61"/>
      <c r="AT227" s="61"/>
      <c r="AU227" s="61"/>
      <c r="AV227" s="61"/>
      <c r="AW227" s="61"/>
      <c r="AX227" s="61"/>
      <c r="AY227" s="2">
        <f t="shared" si="36"/>
        <v>0</v>
      </c>
      <c r="AZ227" s="61"/>
      <c r="BA227" s="61"/>
      <c r="BB227" s="61"/>
      <c r="BC227" s="61"/>
      <c r="BD227" s="2">
        <f t="shared" si="37"/>
        <v>0</v>
      </c>
      <c r="BE227" s="61"/>
      <c r="BF227" s="61"/>
      <c r="BG227" s="61"/>
      <c r="BH227" s="61"/>
      <c r="BI227" s="2">
        <f t="shared" si="38"/>
        <v>0</v>
      </c>
      <c r="BJ227" s="61"/>
      <c r="BK227" s="61"/>
      <c r="BL227" s="61"/>
      <c r="BM227" s="61"/>
      <c r="BN227" s="2">
        <f t="shared" si="39"/>
        <v>0</v>
      </c>
      <c r="BO227" s="61"/>
      <c r="BP227" s="61"/>
      <c r="BQ227" s="61"/>
      <c r="BR227" s="61"/>
      <c r="BS227" s="16"/>
    </row>
    <row r="228" spans="1:71">
      <c r="A228" s="115"/>
      <c r="B228" s="122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40"/>
      <c r="AD228" s="39"/>
      <c r="AE228" s="39"/>
      <c r="AF228" s="40"/>
      <c r="AG228" s="39"/>
      <c r="AH228" s="39"/>
      <c r="AI228" s="40"/>
      <c r="AJ228" s="128"/>
      <c r="AK228" s="9" t="s">
        <v>90</v>
      </c>
      <c r="AL228" s="9" t="s">
        <v>208</v>
      </c>
      <c r="AM228" s="9" t="s">
        <v>65</v>
      </c>
      <c r="AN228" s="9" t="s">
        <v>55</v>
      </c>
      <c r="AO228" s="2">
        <f t="shared" si="35"/>
        <v>0</v>
      </c>
      <c r="AP228" s="2">
        <f t="shared" si="35"/>
        <v>0</v>
      </c>
      <c r="AQ228" s="61"/>
      <c r="AR228" s="61"/>
      <c r="AS228" s="61"/>
      <c r="AT228" s="61"/>
      <c r="AU228" s="61"/>
      <c r="AV228" s="61"/>
      <c r="AW228" s="61"/>
      <c r="AX228" s="61"/>
      <c r="AY228" s="2">
        <f t="shared" si="36"/>
        <v>0</v>
      </c>
      <c r="AZ228" s="61"/>
      <c r="BA228" s="61"/>
      <c r="BB228" s="61"/>
      <c r="BC228" s="61"/>
      <c r="BD228" s="2">
        <f t="shared" si="37"/>
        <v>0</v>
      </c>
      <c r="BE228" s="61"/>
      <c r="BF228" s="61"/>
      <c r="BG228" s="61"/>
      <c r="BH228" s="61"/>
      <c r="BI228" s="2">
        <f t="shared" si="38"/>
        <v>0</v>
      </c>
      <c r="BJ228" s="61"/>
      <c r="BK228" s="61"/>
      <c r="BL228" s="61"/>
      <c r="BM228" s="61"/>
      <c r="BN228" s="2">
        <f t="shared" si="39"/>
        <v>0</v>
      </c>
      <c r="BO228" s="61"/>
      <c r="BP228" s="61"/>
      <c r="BQ228" s="61"/>
      <c r="BR228" s="61"/>
      <c r="BS228" s="16"/>
    </row>
    <row r="229" spans="1:71">
      <c r="A229" s="115"/>
      <c r="B229" s="122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40"/>
      <c r="AD229" s="39"/>
      <c r="AE229" s="39"/>
      <c r="AF229" s="40"/>
      <c r="AG229" s="39"/>
      <c r="AH229" s="39"/>
      <c r="AI229" s="40"/>
      <c r="AJ229" s="128"/>
      <c r="AK229" s="9" t="s">
        <v>90</v>
      </c>
      <c r="AL229" s="9" t="s">
        <v>208</v>
      </c>
      <c r="AM229" s="9" t="s">
        <v>54</v>
      </c>
      <c r="AN229" s="9" t="s">
        <v>49</v>
      </c>
      <c r="AO229" s="2">
        <f t="shared" si="35"/>
        <v>0</v>
      </c>
      <c r="AP229" s="2">
        <f t="shared" si="35"/>
        <v>0</v>
      </c>
      <c r="AQ229" s="61"/>
      <c r="AR229" s="61"/>
      <c r="AS229" s="61"/>
      <c r="AT229" s="61"/>
      <c r="AU229" s="61"/>
      <c r="AV229" s="61"/>
      <c r="AW229" s="61"/>
      <c r="AX229" s="61"/>
      <c r="AY229" s="2">
        <f t="shared" si="36"/>
        <v>0</v>
      </c>
      <c r="AZ229" s="61"/>
      <c r="BA229" s="61"/>
      <c r="BB229" s="61"/>
      <c r="BC229" s="61"/>
      <c r="BD229" s="2">
        <f t="shared" si="37"/>
        <v>0</v>
      </c>
      <c r="BE229" s="61"/>
      <c r="BF229" s="61"/>
      <c r="BG229" s="61"/>
      <c r="BH229" s="61"/>
      <c r="BI229" s="2">
        <f t="shared" si="38"/>
        <v>0</v>
      </c>
      <c r="BJ229" s="61"/>
      <c r="BK229" s="61"/>
      <c r="BL229" s="61"/>
      <c r="BM229" s="61"/>
      <c r="BN229" s="2">
        <f t="shared" si="39"/>
        <v>0</v>
      </c>
      <c r="BO229" s="61"/>
      <c r="BP229" s="61"/>
      <c r="BQ229" s="61"/>
      <c r="BR229" s="61"/>
      <c r="BS229" s="16"/>
    </row>
    <row r="230" spans="1:71">
      <c r="A230" s="115"/>
      <c r="B230" s="122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40"/>
      <c r="AD230" s="39"/>
      <c r="AE230" s="39"/>
      <c r="AF230" s="40"/>
      <c r="AG230" s="39"/>
      <c r="AH230" s="39"/>
      <c r="AI230" s="40"/>
      <c r="AJ230" s="128"/>
      <c r="AK230" s="9" t="s">
        <v>90</v>
      </c>
      <c r="AL230" s="9" t="s">
        <v>208</v>
      </c>
      <c r="AM230" s="9" t="s">
        <v>54</v>
      </c>
      <c r="AN230" s="9" t="s">
        <v>55</v>
      </c>
      <c r="AO230" s="2">
        <f t="shared" si="35"/>
        <v>0</v>
      </c>
      <c r="AP230" s="2">
        <f t="shared" si="35"/>
        <v>0</v>
      </c>
      <c r="AQ230" s="61"/>
      <c r="AR230" s="61"/>
      <c r="AS230" s="61"/>
      <c r="AT230" s="61"/>
      <c r="AU230" s="61"/>
      <c r="AV230" s="61"/>
      <c r="AW230" s="61"/>
      <c r="AX230" s="61"/>
      <c r="AY230" s="2">
        <f t="shared" si="36"/>
        <v>0</v>
      </c>
      <c r="AZ230" s="61"/>
      <c r="BA230" s="61"/>
      <c r="BB230" s="61"/>
      <c r="BC230" s="61"/>
      <c r="BD230" s="2">
        <f t="shared" si="37"/>
        <v>0</v>
      </c>
      <c r="BE230" s="61"/>
      <c r="BF230" s="61"/>
      <c r="BG230" s="61"/>
      <c r="BH230" s="61"/>
      <c r="BI230" s="2">
        <f t="shared" si="38"/>
        <v>0</v>
      </c>
      <c r="BJ230" s="61"/>
      <c r="BK230" s="61"/>
      <c r="BL230" s="61"/>
      <c r="BM230" s="61"/>
      <c r="BN230" s="2">
        <f t="shared" si="39"/>
        <v>0</v>
      </c>
      <c r="BO230" s="61"/>
      <c r="BP230" s="61"/>
      <c r="BQ230" s="61"/>
      <c r="BR230" s="61"/>
      <c r="BS230" s="16"/>
    </row>
    <row r="231" spans="1:71">
      <c r="A231" s="115"/>
      <c r="B231" s="122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40"/>
      <c r="AD231" s="39"/>
      <c r="AE231" s="39"/>
      <c r="AF231" s="40"/>
      <c r="AG231" s="39"/>
      <c r="AH231" s="39"/>
      <c r="AI231" s="40"/>
      <c r="AJ231" s="128"/>
      <c r="AK231" s="9" t="s">
        <v>90</v>
      </c>
      <c r="AL231" s="9" t="s">
        <v>208</v>
      </c>
      <c r="AM231" s="9" t="s">
        <v>54</v>
      </c>
      <c r="AN231" s="11" t="s">
        <v>308</v>
      </c>
      <c r="AO231" s="2">
        <f t="shared" si="35"/>
        <v>0</v>
      </c>
      <c r="AP231" s="2">
        <f t="shared" si="35"/>
        <v>0</v>
      </c>
      <c r="AQ231" s="61"/>
      <c r="AR231" s="61"/>
      <c r="AS231" s="61"/>
      <c r="AT231" s="61"/>
      <c r="AU231" s="61"/>
      <c r="AV231" s="61"/>
      <c r="AW231" s="61"/>
      <c r="AX231" s="61"/>
      <c r="AY231" s="2">
        <f t="shared" si="36"/>
        <v>0</v>
      </c>
      <c r="AZ231" s="61"/>
      <c r="BA231" s="61"/>
      <c r="BB231" s="61"/>
      <c r="BC231" s="61"/>
      <c r="BD231" s="2">
        <f t="shared" si="37"/>
        <v>0</v>
      </c>
      <c r="BE231" s="61"/>
      <c r="BF231" s="61"/>
      <c r="BG231" s="61"/>
      <c r="BH231" s="61"/>
      <c r="BI231" s="2">
        <f t="shared" si="38"/>
        <v>0</v>
      </c>
      <c r="BJ231" s="61"/>
      <c r="BK231" s="61"/>
      <c r="BL231" s="61"/>
      <c r="BM231" s="61"/>
      <c r="BN231" s="2">
        <f t="shared" si="39"/>
        <v>0</v>
      </c>
      <c r="BO231" s="61"/>
      <c r="BP231" s="61"/>
      <c r="BQ231" s="61"/>
      <c r="BR231" s="61"/>
      <c r="BS231" s="16"/>
    </row>
    <row r="232" spans="1:71">
      <c r="A232" s="115"/>
      <c r="B232" s="122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40"/>
      <c r="AD232" s="39"/>
      <c r="AE232" s="39"/>
      <c r="AF232" s="40"/>
      <c r="AG232" s="39"/>
      <c r="AH232" s="39"/>
      <c r="AI232" s="40"/>
      <c r="AJ232" s="128"/>
      <c r="AK232" s="9" t="s">
        <v>90</v>
      </c>
      <c r="AL232" s="9" t="s">
        <v>208</v>
      </c>
      <c r="AM232" s="9" t="s">
        <v>54</v>
      </c>
      <c r="AN232" s="11" t="s">
        <v>76</v>
      </c>
      <c r="AO232" s="2">
        <f t="shared" ref="AO232:AP269" si="43">AQ232+AS232+AU232+AW232</f>
        <v>0</v>
      </c>
      <c r="AP232" s="2">
        <f t="shared" si="43"/>
        <v>0</v>
      </c>
      <c r="AQ232" s="61"/>
      <c r="AR232" s="61"/>
      <c r="AS232" s="61"/>
      <c r="AT232" s="61"/>
      <c r="AU232" s="61"/>
      <c r="AV232" s="61"/>
      <c r="AW232" s="61"/>
      <c r="AX232" s="61"/>
      <c r="AY232" s="2">
        <f t="shared" ref="AY232:AY269" si="44">AZ232+BA232+BB232+BC232</f>
        <v>0</v>
      </c>
      <c r="AZ232" s="61"/>
      <c r="BA232" s="61"/>
      <c r="BB232" s="61"/>
      <c r="BC232" s="61"/>
      <c r="BD232" s="2">
        <f t="shared" ref="BD232:BD269" si="45">BE232+BF232+BG232+BH232</f>
        <v>0</v>
      </c>
      <c r="BE232" s="61"/>
      <c r="BF232" s="61"/>
      <c r="BG232" s="61"/>
      <c r="BH232" s="61"/>
      <c r="BI232" s="2">
        <f t="shared" ref="BI232:BI269" si="46">BJ232+BK232+BL232+BM232</f>
        <v>0</v>
      </c>
      <c r="BJ232" s="61"/>
      <c r="BK232" s="61"/>
      <c r="BL232" s="61"/>
      <c r="BM232" s="61"/>
      <c r="BN232" s="2">
        <f t="shared" ref="BN232:BN269" si="47">BO232+BP232+BQ232+BR232</f>
        <v>0</v>
      </c>
      <c r="BO232" s="61"/>
      <c r="BP232" s="61"/>
      <c r="BQ232" s="61"/>
      <c r="BR232" s="61"/>
      <c r="BS232" s="16"/>
    </row>
    <row r="233" spans="1:71">
      <c r="A233" s="115"/>
      <c r="B233" s="122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40"/>
      <c r="AD233" s="39"/>
      <c r="AE233" s="39"/>
      <c r="AF233" s="40"/>
      <c r="AG233" s="39"/>
      <c r="AH233" s="39"/>
      <c r="AI233" s="40"/>
      <c r="AJ233" s="128"/>
      <c r="AK233" s="9" t="s">
        <v>90</v>
      </c>
      <c r="AL233" s="9" t="s">
        <v>208</v>
      </c>
      <c r="AM233" s="9" t="s">
        <v>51</v>
      </c>
      <c r="AN233" s="9" t="s">
        <v>49</v>
      </c>
      <c r="AO233" s="2">
        <f t="shared" si="43"/>
        <v>0</v>
      </c>
      <c r="AP233" s="2">
        <f t="shared" si="43"/>
        <v>0</v>
      </c>
      <c r="AQ233" s="61"/>
      <c r="AR233" s="61"/>
      <c r="AS233" s="61"/>
      <c r="AT233" s="61"/>
      <c r="AU233" s="61"/>
      <c r="AV233" s="61"/>
      <c r="AW233" s="61"/>
      <c r="AX233" s="61"/>
      <c r="AY233" s="2">
        <f t="shared" si="44"/>
        <v>0</v>
      </c>
      <c r="AZ233" s="61"/>
      <c r="BA233" s="61"/>
      <c r="BB233" s="61"/>
      <c r="BC233" s="61"/>
      <c r="BD233" s="2">
        <f t="shared" si="45"/>
        <v>0</v>
      </c>
      <c r="BE233" s="61"/>
      <c r="BF233" s="61"/>
      <c r="BG233" s="61"/>
      <c r="BH233" s="61"/>
      <c r="BI233" s="2">
        <f t="shared" si="46"/>
        <v>0</v>
      </c>
      <c r="BJ233" s="61"/>
      <c r="BK233" s="61"/>
      <c r="BL233" s="61"/>
      <c r="BM233" s="61"/>
      <c r="BN233" s="2">
        <f t="shared" si="47"/>
        <v>0</v>
      </c>
      <c r="BO233" s="61"/>
      <c r="BP233" s="61"/>
      <c r="BQ233" s="61"/>
      <c r="BR233" s="61"/>
      <c r="BS233" s="16"/>
    </row>
    <row r="234" spans="1:71">
      <c r="A234" s="115"/>
      <c r="B234" s="122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40"/>
      <c r="AD234" s="39"/>
      <c r="AE234" s="39"/>
      <c r="AF234" s="40"/>
      <c r="AG234" s="39"/>
      <c r="AH234" s="39"/>
      <c r="AI234" s="40"/>
      <c r="AJ234" s="128"/>
      <c r="AK234" s="9" t="s">
        <v>90</v>
      </c>
      <c r="AL234" s="9" t="s">
        <v>208</v>
      </c>
      <c r="AM234" s="9" t="s">
        <v>69</v>
      </c>
      <c r="AN234" s="9" t="s">
        <v>49</v>
      </c>
      <c r="AO234" s="2">
        <f t="shared" si="43"/>
        <v>0</v>
      </c>
      <c r="AP234" s="2">
        <f t="shared" si="43"/>
        <v>0</v>
      </c>
      <c r="AQ234" s="61"/>
      <c r="AR234" s="61"/>
      <c r="AS234" s="61"/>
      <c r="AT234" s="61"/>
      <c r="AU234" s="61"/>
      <c r="AV234" s="61"/>
      <c r="AW234" s="61"/>
      <c r="AX234" s="61"/>
      <c r="AY234" s="2">
        <f t="shared" si="44"/>
        <v>0</v>
      </c>
      <c r="AZ234" s="61"/>
      <c r="BA234" s="61"/>
      <c r="BB234" s="61"/>
      <c r="BC234" s="61"/>
      <c r="BD234" s="2">
        <f t="shared" si="45"/>
        <v>0</v>
      </c>
      <c r="BE234" s="61"/>
      <c r="BF234" s="61"/>
      <c r="BG234" s="61"/>
      <c r="BH234" s="61"/>
      <c r="BI234" s="2">
        <f t="shared" si="46"/>
        <v>0</v>
      </c>
      <c r="BJ234" s="61"/>
      <c r="BK234" s="61"/>
      <c r="BL234" s="61"/>
      <c r="BM234" s="61"/>
      <c r="BN234" s="2">
        <f t="shared" si="47"/>
        <v>0</v>
      </c>
      <c r="BO234" s="61"/>
      <c r="BP234" s="61"/>
      <c r="BQ234" s="61"/>
      <c r="BR234" s="61"/>
      <c r="BS234" s="16"/>
    </row>
    <row r="235" spans="1:71" ht="33.950000000000003" customHeight="1">
      <c r="A235" s="115"/>
      <c r="B235" s="122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40"/>
      <c r="AD235" s="39"/>
      <c r="AE235" s="39"/>
      <c r="AF235" s="40"/>
      <c r="AG235" s="39"/>
      <c r="AH235" s="39"/>
      <c r="AI235" s="40"/>
      <c r="AJ235" s="128"/>
      <c r="AK235" s="9" t="s">
        <v>90</v>
      </c>
      <c r="AL235" s="9" t="s">
        <v>208</v>
      </c>
      <c r="AM235" s="9" t="s">
        <v>67</v>
      </c>
      <c r="AN235" s="9" t="s">
        <v>49</v>
      </c>
      <c r="AO235" s="2">
        <f t="shared" si="43"/>
        <v>0</v>
      </c>
      <c r="AP235" s="2">
        <f t="shared" si="43"/>
        <v>0</v>
      </c>
      <c r="AQ235" s="61"/>
      <c r="AR235" s="61"/>
      <c r="AS235" s="61"/>
      <c r="AT235" s="61"/>
      <c r="AU235" s="61"/>
      <c r="AV235" s="61"/>
      <c r="AW235" s="61"/>
      <c r="AX235" s="61"/>
      <c r="AY235" s="2">
        <f t="shared" si="44"/>
        <v>0</v>
      </c>
      <c r="AZ235" s="61"/>
      <c r="BA235" s="61"/>
      <c r="BB235" s="61"/>
      <c r="BC235" s="61"/>
      <c r="BD235" s="2">
        <f t="shared" si="45"/>
        <v>0</v>
      </c>
      <c r="BE235" s="61"/>
      <c r="BF235" s="61"/>
      <c r="BG235" s="61"/>
      <c r="BH235" s="61"/>
      <c r="BI235" s="2">
        <f t="shared" si="46"/>
        <v>0</v>
      </c>
      <c r="BJ235" s="61"/>
      <c r="BK235" s="61"/>
      <c r="BL235" s="61"/>
      <c r="BM235" s="61"/>
      <c r="BN235" s="2">
        <f t="shared" si="47"/>
        <v>0</v>
      </c>
      <c r="BO235" s="61"/>
      <c r="BP235" s="61"/>
      <c r="BQ235" s="61"/>
      <c r="BR235" s="61"/>
      <c r="BS235" s="16"/>
    </row>
    <row r="236" spans="1:71">
      <c r="A236" s="115"/>
      <c r="B236" s="122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40"/>
      <c r="AD236" s="39"/>
      <c r="AE236" s="39"/>
      <c r="AF236" s="40"/>
      <c r="AG236" s="39"/>
      <c r="AH236" s="39"/>
      <c r="AI236" s="40"/>
      <c r="AJ236" s="128"/>
      <c r="AK236" s="9" t="s">
        <v>90</v>
      </c>
      <c r="AL236" s="9" t="s">
        <v>208</v>
      </c>
      <c r="AM236" s="9" t="s">
        <v>70</v>
      </c>
      <c r="AN236" s="9" t="s">
        <v>49</v>
      </c>
      <c r="AO236" s="2">
        <f t="shared" si="43"/>
        <v>0</v>
      </c>
      <c r="AP236" s="2">
        <f t="shared" si="43"/>
        <v>0</v>
      </c>
      <c r="AQ236" s="61"/>
      <c r="AR236" s="61"/>
      <c r="AS236" s="61"/>
      <c r="AT236" s="61"/>
      <c r="AU236" s="61"/>
      <c r="AV236" s="61"/>
      <c r="AW236" s="61"/>
      <c r="AX236" s="61"/>
      <c r="AY236" s="2">
        <f t="shared" si="44"/>
        <v>0</v>
      </c>
      <c r="AZ236" s="61"/>
      <c r="BA236" s="61"/>
      <c r="BB236" s="61"/>
      <c r="BC236" s="61"/>
      <c r="BD236" s="2">
        <f t="shared" si="45"/>
        <v>0</v>
      </c>
      <c r="BE236" s="61"/>
      <c r="BF236" s="61"/>
      <c r="BG236" s="61"/>
      <c r="BH236" s="61"/>
      <c r="BI236" s="2">
        <f t="shared" si="46"/>
        <v>0</v>
      </c>
      <c r="BJ236" s="61"/>
      <c r="BK236" s="61"/>
      <c r="BL236" s="61"/>
      <c r="BM236" s="61"/>
      <c r="BN236" s="2">
        <f t="shared" si="47"/>
        <v>0</v>
      </c>
      <c r="BO236" s="61"/>
      <c r="BP236" s="61"/>
      <c r="BQ236" s="61"/>
      <c r="BR236" s="61"/>
      <c r="BS236" s="16"/>
    </row>
    <row r="237" spans="1:71" ht="33.75">
      <c r="A237" s="115" t="s">
        <v>331</v>
      </c>
      <c r="B237" s="122" t="s">
        <v>332</v>
      </c>
      <c r="C237" s="39" t="s">
        <v>94</v>
      </c>
      <c r="D237" s="39" t="s">
        <v>44</v>
      </c>
      <c r="E237" s="39" t="s">
        <v>96</v>
      </c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40"/>
      <c r="AD237" s="39"/>
      <c r="AE237" s="39"/>
      <c r="AF237" s="40"/>
      <c r="AG237" s="41"/>
      <c r="AH237" s="41"/>
      <c r="AI237" s="42"/>
      <c r="AJ237" s="128" t="s">
        <v>46</v>
      </c>
      <c r="AK237" s="9" t="s">
        <v>330</v>
      </c>
      <c r="AL237" s="9" t="s">
        <v>208</v>
      </c>
      <c r="AM237" s="9" t="s">
        <v>93</v>
      </c>
      <c r="AN237" s="9" t="s">
        <v>62</v>
      </c>
      <c r="AO237" s="2">
        <f t="shared" si="43"/>
        <v>0</v>
      </c>
      <c r="AP237" s="2">
        <f t="shared" si="43"/>
        <v>0</v>
      </c>
      <c r="AQ237" s="61"/>
      <c r="AR237" s="61"/>
      <c r="AS237" s="61"/>
      <c r="AT237" s="61"/>
      <c r="AU237" s="61"/>
      <c r="AV237" s="61"/>
      <c r="AW237" s="61"/>
      <c r="AX237" s="61"/>
      <c r="AY237" s="2">
        <f t="shared" si="44"/>
        <v>0</v>
      </c>
      <c r="AZ237" s="61"/>
      <c r="BA237" s="61"/>
      <c r="BB237" s="61"/>
      <c r="BC237" s="61"/>
      <c r="BD237" s="2">
        <f t="shared" si="45"/>
        <v>0</v>
      </c>
      <c r="BE237" s="61"/>
      <c r="BF237" s="61"/>
      <c r="BG237" s="61"/>
      <c r="BH237" s="61"/>
      <c r="BI237" s="2">
        <f t="shared" si="46"/>
        <v>0</v>
      </c>
      <c r="BJ237" s="61"/>
      <c r="BK237" s="61"/>
      <c r="BL237" s="61"/>
      <c r="BM237" s="61"/>
      <c r="BN237" s="2">
        <f t="shared" si="47"/>
        <v>0</v>
      </c>
      <c r="BO237" s="61"/>
      <c r="BP237" s="61"/>
      <c r="BQ237" s="61"/>
      <c r="BR237" s="61"/>
      <c r="BS237" s="16"/>
    </row>
    <row r="238" spans="1:71" ht="112.5" customHeight="1">
      <c r="A238" s="115"/>
      <c r="B238" s="122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40"/>
      <c r="AD238" s="39"/>
      <c r="AE238" s="39"/>
      <c r="AF238" s="40"/>
      <c r="AG238" s="39"/>
      <c r="AH238" s="39"/>
      <c r="AI238" s="40"/>
      <c r="AJ238" s="128"/>
      <c r="AK238" s="9" t="s">
        <v>90</v>
      </c>
      <c r="AL238" s="9" t="s">
        <v>208</v>
      </c>
      <c r="AM238" s="9" t="s">
        <v>93</v>
      </c>
      <c r="AN238" s="9" t="s">
        <v>62</v>
      </c>
      <c r="AO238" s="2">
        <f t="shared" si="43"/>
        <v>0</v>
      </c>
      <c r="AP238" s="2">
        <f t="shared" si="43"/>
        <v>0</v>
      </c>
      <c r="AQ238" s="61"/>
      <c r="AR238" s="61"/>
      <c r="AS238" s="61"/>
      <c r="AT238" s="61"/>
      <c r="AU238" s="61"/>
      <c r="AV238" s="61"/>
      <c r="AW238" s="61"/>
      <c r="AX238" s="61"/>
      <c r="AY238" s="2">
        <f t="shared" si="44"/>
        <v>0</v>
      </c>
      <c r="AZ238" s="61"/>
      <c r="BA238" s="61"/>
      <c r="BB238" s="61"/>
      <c r="BC238" s="61"/>
      <c r="BD238" s="2">
        <f t="shared" si="45"/>
        <v>0</v>
      </c>
      <c r="BE238" s="61"/>
      <c r="BF238" s="61"/>
      <c r="BG238" s="61"/>
      <c r="BH238" s="61"/>
      <c r="BI238" s="2">
        <f t="shared" si="46"/>
        <v>0</v>
      </c>
      <c r="BJ238" s="61"/>
      <c r="BK238" s="61"/>
      <c r="BL238" s="61"/>
      <c r="BM238" s="61"/>
      <c r="BN238" s="2">
        <f t="shared" si="47"/>
        <v>0</v>
      </c>
      <c r="BO238" s="61"/>
      <c r="BP238" s="61"/>
      <c r="BQ238" s="61"/>
      <c r="BR238" s="61"/>
      <c r="BS238" s="16"/>
    </row>
    <row r="239" spans="1:71" ht="45">
      <c r="A239" s="37" t="s">
        <v>333</v>
      </c>
      <c r="B239" s="38" t="s">
        <v>334</v>
      </c>
      <c r="C239" s="39" t="s">
        <v>42</v>
      </c>
      <c r="D239" s="39" t="s">
        <v>124</v>
      </c>
      <c r="E239" s="39" t="s">
        <v>43</v>
      </c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40"/>
      <c r="AD239" s="39"/>
      <c r="AE239" s="39"/>
      <c r="AF239" s="40"/>
      <c r="AG239" s="41"/>
      <c r="AH239" s="41"/>
      <c r="AI239" s="42"/>
      <c r="AJ239" s="8" t="s">
        <v>102</v>
      </c>
      <c r="AK239" s="9" t="s">
        <v>99</v>
      </c>
      <c r="AL239" s="9" t="s">
        <v>214</v>
      </c>
      <c r="AM239" s="9" t="s">
        <v>100</v>
      </c>
      <c r="AN239" s="9" t="s">
        <v>49</v>
      </c>
      <c r="AO239" s="2">
        <f t="shared" si="43"/>
        <v>0</v>
      </c>
      <c r="AP239" s="2">
        <f t="shared" si="43"/>
        <v>0</v>
      </c>
      <c r="AQ239" s="61"/>
      <c r="AR239" s="61"/>
      <c r="AS239" s="61"/>
      <c r="AT239" s="61"/>
      <c r="AU239" s="61"/>
      <c r="AV239" s="61"/>
      <c r="AW239" s="61"/>
      <c r="AX239" s="61"/>
      <c r="AY239" s="2">
        <f t="shared" si="44"/>
        <v>0</v>
      </c>
      <c r="AZ239" s="61"/>
      <c r="BA239" s="61"/>
      <c r="BB239" s="61"/>
      <c r="BC239" s="61"/>
      <c r="BD239" s="2">
        <f t="shared" si="45"/>
        <v>0</v>
      </c>
      <c r="BE239" s="61"/>
      <c r="BF239" s="61"/>
      <c r="BG239" s="61"/>
      <c r="BH239" s="61"/>
      <c r="BI239" s="2">
        <f t="shared" si="46"/>
        <v>0</v>
      </c>
      <c r="BJ239" s="61"/>
      <c r="BK239" s="61"/>
      <c r="BL239" s="61"/>
      <c r="BM239" s="61"/>
      <c r="BN239" s="2">
        <f t="shared" si="47"/>
        <v>0</v>
      </c>
      <c r="BO239" s="61"/>
      <c r="BP239" s="61"/>
      <c r="BQ239" s="61"/>
      <c r="BR239" s="61"/>
      <c r="BS239" s="16"/>
    </row>
    <row r="240" spans="1:71">
      <c r="A240" s="134" t="s">
        <v>400</v>
      </c>
      <c r="B240" s="113">
        <v>6813</v>
      </c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40"/>
      <c r="AD240" s="39"/>
      <c r="AE240" s="39"/>
      <c r="AF240" s="40"/>
      <c r="AG240" s="41"/>
      <c r="AH240" s="41"/>
      <c r="AI240" s="42"/>
      <c r="AJ240" s="125"/>
      <c r="AK240" s="11" t="s">
        <v>396</v>
      </c>
      <c r="AL240" s="9" t="s">
        <v>397</v>
      </c>
      <c r="AM240" s="9" t="s">
        <v>398</v>
      </c>
      <c r="AN240" s="9" t="s">
        <v>49</v>
      </c>
      <c r="AO240" s="2">
        <f t="shared" si="43"/>
        <v>0</v>
      </c>
      <c r="AP240" s="2">
        <f t="shared" si="43"/>
        <v>0</v>
      </c>
      <c r="AQ240" s="61"/>
      <c r="AR240" s="61"/>
      <c r="AS240" s="61"/>
      <c r="AT240" s="61"/>
      <c r="AU240" s="61"/>
      <c r="AV240" s="61"/>
      <c r="AW240" s="61"/>
      <c r="AX240" s="61"/>
      <c r="AY240" s="2">
        <f t="shared" si="44"/>
        <v>0</v>
      </c>
      <c r="AZ240" s="61"/>
      <c r="BA240" s="61"/>
      <c r="BB240" s="61"/>
      <c r="BC240" s="61"/>
      <c r="BD240" s="2">
        <f t="shared" si="45"/>
        <v>0</v>
      </c>
      <c r="BE240" s="61"/>
      <c r="BF240" s="61"/>
      <c r="BG240" s="61"/>
      <c r="BH240" s="61"/>
      <c r="BI240" s="2">
        <f t="shared" si="46"/>
        <v>0</v>
      </c>
      <c r="BJ240" s="61"/>
      <c r="BK240" s="61"/>
      <c r="BL240" s="61"/>
      <c r="BM240" s="61"/>
      <c r="BN240" s="2">
        <f t="shared" si="47"/>
        <v>0</v>
      </c>
      <c r="BO240" s="61"/>
      <c r="BP240" s="61"/>
      <c r="BQ240" s="61"/>
      <c r="BR240" s="61"/>
      <c r="BS240" s="16"/>
    </row>
    <row r="241" spans="1:71">
      <c r="A241" s="135"/>
      <c r="B241" s="114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40"/>
      <c r="AD241" s="39"/>
      <c r="AE241" s="39"/>
      <c r="AF241" s="40"/>
      <c r="AG241" s="41"/>
      <c r="AH241" s="41"/>
      <c r="AI241" s="42"/>
      <c r="AJ241" s="127"/>
      <c r="AK241" s="11" t="s">
        <v>396</v>
      </c>
      <c r="AL241" s="9" t="s">
        <v>399</v>
      </c>
      <c r="AM241" s="9" t="s">
        <v>398</v>
      </c>
      <c r="AN241" s="9" t="s">
        <v>49</v>
      </c>
      <c r="AO241" s="2">
        <f t="shared" si="43"/>
        <v>0</v>
      </c>
      <c r="AP241" s="2">
        <f t="shared" si="43"/>
        <v>0</v>
      </c>
      <c r="AQ241" s="61"/>
      <c r="AR241" s="61"/>
      <c r="AS241" s="61"/>
      <c r="AT241" s="61"/>
      <c r="AU241" s="61"/>
      <c r="AV241" s="61"/>
      <c r="AW241" s="61"/>
      <c r="AX241" s="61"/>
      <c r="AY241" s="2">
        <f t="shared" si="44"/>
        <v>0</v>
      </c>
      <c r="AZ241" s="61"/>
      <c r="BA241" s="61"/>
      <c r="BB241" s="61"/>
      <c r="BC241" s="61"/>
      <c r="BD241" s="2">
        <f t="shared" si="45"/>
        <v>0</v>
      </c>
      <c r="BE241" s="61"/>
      <c r="BF241" s="61"/>
      <c r="BG241" s="61"/>
      <c r="BH241" s="61"/>
      <c r="BI241" s="2">
        <f t="shared" si="46"/>
        <v>0</v>
      </c>
      <c r="BJ241" s="61"/>
      <c r="BK241" s="61"/>
      <c r="BL241" s="61"/>
      <c r="BM241" s="61"/>
      <c r="BN241" s="2">
        <f t="shared" si="47"/>
        <v>0</v>
      </c>
      <c r="BO241" s="61"/>
      <c r="BP241" s="61"/>
      <c r="BQ241" s="61"/>
      <c r="BR241" s="61"/>
      <c r="BS241" s="16"/>
    </row>
    <row r="242" spans="1:71" ht="94.5">
      <c r="A242" s="49" t="s">
        <v>335</v>
      </c>
      <c r="B242" s="52" t="s">
        <v>336</v>
      </c>
      <c r="C242" s="50" t="s">
        <v>39</v>
      </c>
      <c r="D242" s="50" t="s">
        <v>39</v>
      </c>
      <c r="E242" s="50" t="s">
        <v>39</v>
      </c>
      <c r="F242" s="50" t="s">
        <v>39</v>
      </c>
      <c r="G242" s="50" t="s">
        <v>39</v>
      </c>
      <c r="H242" s="50" t="s">
        <v>39</v>
      </c>
      <c r="I242" s="50" t="s">
        <v>39</v>
      </c>
      <c r="J242" s="50" t="s">
        <v>39</v>
      </c>
      <c r="K242" s="50" t="s">
        <v>39</v>
      </c>
      <c r="L242" s="50" t="s">
        <v>39</v>
      </c>
      <c r="M242" s="50" t="s">
        <v>39</v>
      </c>
      <c r="N242" s="50" t="s">
        <v>39</v>
      </c>
      <c r="O242" s="50" t="s">
        <v>39</v>
      </c>
      <c r="P242" s="50" t="s">
        <v>39</v>
      </c>
      <c r="Q242" s="50" t="s">
        <v>39</v>
      </c>
      <c r="R242" s="50" t="s">
        <v>39</v>
      </c>
      <c r="S242" s="50" t="s">
        <v>39</v>
      </c>
      <c r="T242" s="50" t="s">
        <v>39</v>
      </c>
      <c r="U242" s="50" t="s">
        <v>39</v>
      </c>
      <c r="V242" s="50" t="s">
        <v>39</v>
      </c>
      <c r="W242" s="50" t="s">
        <v>39</v>
      </c>
      <c r="X242" s="50" t="s">
        <v>39</v>
      </c>
      <c r="Y242" s="50" t="s">
        <v>39</v>
      </c>
      <c r="Z242" s="50" t="s">
        <v>39</v>
      </c>
      <c r="AA242" s="50" t="s">
        <v>39</v>
      </c>
      <c r="AB242" s="50" t="s">
        <v>39</v>
      </c>
      <c r="AC242" s="50" t="s">
        <v>39</v>
      </c>
      <c r="AD242" s="50" t="s">
        <v>39</v>
      </c>
      <c r="AE242" s="50" t="s">
        <v>39</v>
      </c>
      <c r="AF242" s="50" t="s">
        <v>39</v>
      </c>
      <c r="AG242" s="51" t="s">
        <v>39</v>
      </c>
      <c r="AH242" s="51" t="s">
        <v>39</v>
      </c>
      <c r="AI242" s="51" t="s">
        <v>39</v>
      </c>
      <c r="AJ242" s="14" t="s">
        <v>39</v>
      </c>
      <c r="AK242" s="14" t="s">
        <v>39</v>
      </c>
      <c r="AL242" s="14" t="s">
        <v>39</v>
      </c>
      <c r="AM242" s="14" t="s">
        <v>39</v>
      </c>
      <c r="AN242" s="14" t="s">
        <v>39</v>
      </c>
      <c r="AO242" s="2">
        <f t="shared" si="43"/>
        <v>0</v>
      </c>
      <c r="AP242" s="2">
        <f t="shared" si="43"/>
        <v>0</v>
      </c>
      <c r="AQ242" s="2">
        <f t="shared" ref="AQ242:BR242" si="48">AQ243+AQ246</f>
        <v>0</v>
      </c>
      <c r="AR242" s="2">
        <f t="shared" si="48"/>
        <v>0</v>
      </c>
      <c r="AS242" s="2">
        <f t="shared" si="48"/>
        <v>0</v>
      </c>
      <c r="AT242" s="2">
        <f t="shared" si="48"/>
        <v>0</v>
      </c>
      <c r="AU242" s="2">
        <f t="shared" si="48"/>
        <v>0</v>
      </c>
      <c r="AV242" s="2">
        <f t="shared" si="48"/>
        <v>0</v>
      </c>
      <c r="AW242" s="2">
        <f t="shared" si="48"/>
        <v>0</v>
      </c>
      <c r="AX242" s="2">
        <f t="shared" si="48"/>
        <v>0</v>
      </c>
      <c r="AY242" s="2">
        <f t="shared" si="44"/>
        <v>0</v>
      </c>
      <c r="AZ242" s="2">
        <f t="shared" si="48"/>
        <v>0</v>
      </c>
      <c r="BA242" s="2">
        <f t="shared" si="48"/>
        <v>0</v>
      </c>
      <c r="BB242" s="2">
        <f t="shared" si="48"/>
        <v>0</v>
      </c>
      <c r="BC242" s="2">
        <f t="shared" si="48"/>
        <v>0</v>
      </c>
      <c r="BD242" s="2">
        <f t="shared" si="45"/>
        <v>0</v>
      </c>
      <c r="BE242" s="2">
        <f t="shared" si="48"/>
        <v>0</v>
      </c>
      <c r="BF242" s="2">
        <f t="shared" si="48"/>
        <v>0</v>
      </c>
      <c r="BG242" s="2">
        <f t="shared" si="48"/>
        <v>0</v>
      </c>
      <c r="BH242" s="2">
        <f t="shared" si="48"/>
        <v>0</v>
      </c>
      <c r="BI242" s="2">
        <f t="shared" si="46"/>
        <v>0</v>
      </c>
      <c r="BJ242" s="2">
        <f t="shared" si="48"/>
        <v>0</v>
      </c>
      <c r="BK242" s="2">
        <f t="shared" si="48"/>
        <v>0</v>
      </c>
      <c r="BL242" s="2">
        <f t="shared" si="48"/>
        <v>0</v>
      </c>
      <c r="BM242" s="2">
        <f t="shared" si="48"/>
        <v>0</v>
      </c>
      <c r="BN242" s="2">
        <f t="shared" si="47"/>
        <v>0</v>
      </c>
      <c r="BO242" s="2">
        <f t="shared" si="48"/>
        <v>0</v>
      </c>
      <c r="BP242" s="2">
        <f t="shared" si="48"/>
        <v>0</v>
      </c>
      <c r="BQ242" s="2">
        <f t="shared" si="48"/>
        <v>0</v>
      </c>
      <c r="BR242" s="2">
        <f t="shared" si="48"/>
        <v>0</v>
      </c>
      <c r="BS242" s="16"/>
    </row>
    <row r="243" spans="1:71" ht="73.5">
      <c r="A243" s="53" t="s">
        <v>337</v>
      </c>
      <c r="B243" s="54" t="s">
        <v>338</v>
      </c>
      <c r="C243" s="55" t="s">
        <v>39</v>
      </c>
      <c r="D243" s="55" t="s">
        <v>39</v>
      </c>
      <c r="E243" s="55" t="s">
        <v>39</v>
      </c>
      <c r="F243" s="55" t="s">
        <v>39</v>
      </c>
      <c r="G243" s="55" t="s">
        <v>39</v>
      </c>
      <c r="H243" s="55" t="s">
        <v>39</v>
      </c>
      <c r="I243" s="55" t="s">
        <v>39</v>
      </c>
      <c r="J243" s="55" t="s">
        <v>39</v>
      </c>
      <c r="K243" s="55" t="s">
        <v>39</v>
      </c>
      <c r="L243" s="55" t="s">
        <v>39</v>
      </c>
      <c r="M243" s="55" t="s">
        <v>39</v>
      </c>
      <c r="N243" s="55" t="s">
        <v>39</v>
      </c>
      <c r="O243" s="55" t="s">
        <v>39</v>
      </c>
      <c r="P243" s="55" t="s">
        <v>39</v>
      </c>
      <c r="Q243" s="55" t="s">
        <v>39</v>
      </c>
      <c r="R243" s="55" t="s">
        <v>39</v>
      </c>
      <c r="S243" s="55" t="s">
        <v>39</v>
      </c>
      <c r="T243" s="55" t="s">
        <v>39</v>
      </c>
      <c r="U243" s="55" t="s">
        <v>39</v>
      </c>
      <c r="V243" s="55" t="s">
        <v>39</v>
      </c>
      <c r="W243" s="55" t="s">
        <v>39</v>
      </c>
      <c r="X243" s="55" t="s">
        <v>39</v>
      </c>
      <c r="Y243" s="55" t="s">
        <v>39</v>
      </c>
      <c r="Z243" s="55" t="s">
        <v>39</v>
      </c>
      <c r="AA243" s="55" t="s">
        <v>39</v>
      </c>
      <c r="AB243" s="55" t="s">
        <v>39</v>
      </c>
      <c r="AC243" s="55" t="s">
        <v>39</v>
      </c>
      <c r="AD243" s="55" t="s">
        <v>39</v>
      </c>
      <c r="AE243" s="55" t="s">
        <v>39</v>
      </c>
      <c r="AF243" s="55" t="s">
        <v>39</v>
      </c>
      <c r="AG243" s="56" t="s">
        <v>39</v>
      </c>
      <c r="AH243" s="56" t="s">
        <v>39</v>
      </c>
      <c r="AI243" s="56" t="s">
        <v>39</v>
      </c>
      <c r="AJ243" s="15" t="s">
        <v>39</v>
      </c>
      <c r="AK243" s="15" t="s">
        <v>39</v>
      </c>
      <c r="AL243" s="15" t="s">
        <v>39</v>
      </c>
      <c r="AM243" s="15" t="s">
        <v>39</v>
      </c>
      <c r="AN243" s="15" t="s">
        <v>39</v>
      </c>
      <c r="AO243" s="2">
        <f t="shared" si="43"/>
        <v>0</v>
      </c>
      <c r="AP243" s="2">
        <f t="shared" si="43"/>
        <v>0</v>
      </c>
      <c r="AQ243" s="5">
        <f t="shared" ref="AQ243:BR243" si="49">SUM(AQ244:AQ245)</f>
        <v>0</v>
      </c>
      <c r="AR243" s="5">
        <f t="shared" si="49"/>
        <v>0</v>
      </c>
      <c r="AS243" s="5">
        <f t="shared" si="49"/>
        <v>0</v>
      </c>
      <c r="AT243" s="5">
        <f t="shared" si="49"/>
        <v>0</v>
      </c>
      <c r="AU243" s="5">
        <f t="shared" si="49"/>
        <v>0</v>
      </c>
      <c r="AV243" s="5">
        <f t="shared" si="49"/>
        <v>0</v>
      </c>
      <c r="AW243" s="5">
        <f t="shared" si="49"/>
        <v>0</v>
      </c>
      <c r="AX243" s="5">
        <f t="shared" si="49"/>
        <v>0</v>
      </c>
      <c r="AY243" s="2">
        <f t="shared" si="44"/>
        <v>0</v>
      </c>
      <c r="AZ243" s="5">
        <f t="shared" si="49"/>
        <v>0</v>
      </c>
      <c r="BA243" s="5">
        <f t="shared" si="49"/>
        <v>0</v>
      </c>
      <c r="BB243" s="5">
        <f t="shared" si="49"/>
        <v>0</v>
      </c>
      <c r="BC243" s="5">
        <f t="shared" si="49"/>
        <v>0</v>
      </c>
      <c r="BD243" s="2">
        <f t="shared" si="45"/>
        <v>0</v>
      </c>
      <c r="BE243" s="5">
        <f t="shared" si="49"/>
        <v>0</v>
      </c>
      <c r="BF243" s="5">
        <f t="shared" si="49"/>
        <v>0</v>
      </c>
      <c r="BG243" s="5">
        <f t="shared" si="49"/>
        <v>0</v>
      </c>
      <c r="BH243" s="5">
        <f t="shared" si="49"/>
        <v>0</v>
      </c>
      <c r="BI243" s="2">
        <f t="shared" si="46"/>
        <v>0</v>
      </c>
      <c r="BJ243" s="5">
        <f t="shared" si="49"/>
        <v>0</v>
      </c>
      <c r="BK243" s="5">
        <f t="shared" si="49"/>
        <v>0</v>
      </c>
      <c r="BL243" s="5">
        <f t="shared" si="49"/>
        <v>0</v>
      </c>
      <c r="BM243" s="5">
        <f t="shared" si="49"/>
        <v>0</v>
      </c>
      <c r="BN243" s="2">
        <f t="shared" si="47"/>
        <v>0</v>
      </c>
      <c r="BO243" s="5">
        <f t="shared" si="49"/>
        <v>0</v>
      </c>
      <c r="BP243" s="5">
        <f t="shared" si="49"/>
        <v>0</v>
      </c>
      <c r="BQ243" s="5">
        <f t="shared" si="49"/>
        <v>0</v>
      </c>
      <c r="BR243" s="5">
        <f t="shared" si="49"/>
        <v>0</v>
      </c>
      <c r="BS243" s="16"/>
    </row>
    <row r="244" spans="1:71" ht="33.75">
      <c r="A244" s="37" t="s">
        <v>339</v>
      </c>
      <c r="B244" s="38" t="s">
        <v>340</v>
      </c>
      <c r="C244" s="39" t="s">
        <v>94</v>
      </c>
      <c r="D244" s="39" t="s">
        <v>341</v>
      </c>
      <c r="E244" s="39" t="s">
        <v>96</v>
      </c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 t="s">
        <v>97</v>
      </c>
      <c r="AB244" s="39" t="s">
        <v>101</v>
      </c>
      <c r="AC244" s="40" t="s">
        <v>98</v>
      </c>
      <c r="AD244" s="39"/>
      <c r="AE244" s="39"/>
      <c r="AF244" s="40"/>
      <c r="AG244" s="41"/>
      <c r="AH244" s="41"/>
      <c r="AI244" s="42"/>
      <c r="AJ244" s="8" t="s">
        <v>71</v>
      </c>
      <c r="AK244" s="9" t="s">
        <v>40</v>
      </c>
      <c r="AL244" s="9" t="s">
        <v>221</v>
      </c>
      <c r="AM244" s="9" t="s">
        <v>81</v>
      </c>
      <c r="AN244" s="9" t="s">
        <v>49</v>
      </c>
      <c r="AO244" s="2">
        <f t="shared" si="43"/>
        <v>0</v>
      </c>
      <c r="AP244" s="2">
        <f t="shared" si="43"/>
        <v>0</v>
      </c>
      <c r="AQ244" s="61"/>
      <c r="AR244" s="61"/>
      <c r="AS244" s="61"/>
      <c r="AT244" s="61"/>
      <c r="AU244" s="61"/>
      <c r="AV244" s="61"/>
      <c r="AW244" s="61"/>
      <c r="AX244" s="61"/>
      <c r="AY244" s="2">
        <f t="shared" si="44"/>
        <v>0</v>
      </c>
      <c r="AZ244" s="61"/>
      <c r="BA244" s="61"/>
      <c r="BB244" s="61"/>
      <c r="BC244" s="61"/>
      <c r="BD244" s="2">
        <f t="shared" si="45"/>
        <v>0</v>
      </c>
      <c r="BE244" s="61"/>
      <c r="BF244" s="61"/>
      <c r="BG244" s="61"/>
      <c r="BH244" s="61"/>
      <c r="BI244" s="2">
        <f t="shared" si="46"/>
        <v>0</v>
      </c>
      <c r="BJ244" s="61"/>
      <c r="BK244" s="61"/>
      <c r="BL244" s="61"/>
      <c r="BM244" s="61"/>
      <c r="BN244" s="2">
        <f t="shared" si="47"/>
        <v>0</v>
      </c>
      <c r="BO244" s="61"/>
      <c r="BP244" s="61"/>
      <c r="BQ244" s="61"/>
      <c r="BR244" s="61"/>
      <c r="BS244" s="16"/>
    </row>
    <row r="245" spans="1:71" ht="33.950000000000003" customHeight="1">
      <c r="A245" s="37" t="s">
        <v>342</v>
      </c>
      <c r="B245" s="38" t="s">
        <v>343</v>
      </c>
      <c r="C245" s="39" t="s">
        <v>94</v>
      </c>
      <c r="D245" s="39" t="s">
        <v>341</v>
      </c>
      <c r="E245" s="39" t="s">
        <v>96</v>
      </c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 t="s">
        <v>97</v>
      </c>
      <c r="AB245" s="39" t="s">
        <v>101</v>
      </c>
      <c r="AC245" s="40" t="s">
        <v>98</v>
      </c>
      <c r="AD245" s="39"/>
      <c r="AE245" s="39"/>
      <c r="AF245" s="40"/>
      <c r="AG245" s="92"/>
      <c r="AH245" s="41"/>
      <c r="AI245" s="42"/>
      <c r="AJ245" s="8" t="s">
        <v>80</v>
      </c>
      <c r="AK245" s="9" t="s">
        <v>41</v>
      </c>
      <c r="AL245" s="9" t="s">
        <v>225</v>
      </c>
      <c r="AM245" s="9" t="s">
        <v>54</v>
      </c>
      <c r="AN245" s="9" t="s">
        <v>49</v>
      </c>
      <c r="AO245" s="2">
        <f t="shared" si="43"/>
        <v>0</v>
      </c>
      <c r="AP245" s="2">
        <f t="shared" si="43"/>
        <v>0</v>
      </c>
      <c r="AQ245" s="61"/>
      <c r="AR245" s="61"/>
      <c r="AS245" s="61"/>
      <c r="AT245" s="61"/>
      <c r="AU245" s="61"/>
      <c r="AV245" s="61"/>
      <c r="AW245" s="61"/>
      <c r="AX245" s="61"/>
      <c r="AY245" s="2">
        <f t="shared" si="44"/>
        <v>0</v>
      </c>
      <c r="AZ245" s="61"/>
      <c r="BA245" s="61"/>
      <c r="BB245" s="61"/>
      <c r="BC245" s="61"/>
      <c r="BD245" s="2">
        <f t="shared" si="45"/>
        <v>0</v>
      </c>
      <c r="BE245" s="61"/>
      <c r="BF245" s="61"/>
      <c r="BG245" s="61"/>
      <c r="BH245" s="61"/>
      <c r="BI245" s="2">
        <f t="shared" si="46"/>
        <v>0</v>
      </c>
      <c r="BJ245" s="61"/>
      <c r="BK245" s="61"/>
      <c r="BL245" s="61"/>
      <c r="BM245" s="61"/>
      <c r="BN245" s="2">
        <f t="shared" si="47"/>
        <v>0</v>
      </c>
      <c r="BO245" s="61"/>
      <c r="BP245" s="61"/>
      <c r="BQ245" s="61"/>
      <c r="BR245" s="61"/>
      <c r="BS245" s="16"/>
    </row>
    <row r="246" spans="1:71" ht="84">
      <c r="A246" s="53" t="s">
        <v>344</v>
      </c>
      <c r="B246" s="54" t="s">
        <v>345</v>
      </c>
      <c r="C246" s="55" t="s">
        <v>39</v>
      </c>
      <c r="D246" s="55" t="s">
        <v>39</v>
      </c>
      <c r="E246" s="55" t="s">
        <v>39</v>
      </c>
      <c r="F246" s="55" t="s">
        <v>39</v>
      </c>
      <c r="G246" s="55" t="s">
        <v>39</v>
      </c>
      <c r="H246" s="55" t="s">
        <v>39</v>
      </c>
      <c r="I246" s="55" t="s">
        <v>39</v>
      </c>
      <c r="J246" s="55" t="s">
        <v>39</v>
      </c>
      <c r="K246" s="55" t="s">
        <v>39</v>
      </c>
      <c r="L246" s="55" t="s">
        <v>39</v>
      </c>
      <c r="M246" s="55" t="s">
        <v>39</v>
      </c>
      <c r="N246" s="55" t="s">
        <v>39</v>
      </c>
      <c r="O246" s="55" t="s">
        <v>39</v>
      </c>
      <c r="P246" s="55" t="s">
        <v>39</v>
      </c>
      <c r="Q246" s="55" t="s">
        <v>39</v>
      </c>
      <c r="R246" s="55" t="s">
        <v>39</v>
      </c>
      <c r="S246" s="55" t="s">
        <v>39</v>
      </c>
      <c r="T246" s="55" t="s">
        <v>39</v>
      </c>
      <c r="U246" s="55" t="s">
        <v>39</v>
      </c>
      <c r="V246" s="55" t="s">
        <v>39</v>
      </c>
      <c r="W246" s="55" t="s">
        <v>39</v>
      </c>
      <c r="X246" s="55" t="s">
        <v>39</v>
      </c>
      <c r="Y246" s="55" t="s">
        <v>39</v>
      </c>
      <c r="Z246" s="55" t="s">
        <v>39</v>
      </c>
      <c r="AA246" s="55" t="s">
        <v>39</v>
      </c>
      <c r="AB246" s="55" t="s">
        <v>39</v>
      </c>
      <c r="AC246" s="55" t="s">
        <v>39</v>
      </c>
      <c r="AD246" s="55" t="s">
        <v>39</v>
      </c>
      <c r="AE246" s="55" t="s">
        <v>39</v>
      </c>
      <c r="AF246" s="55" t="s">
        <v>39</v>
      </c>
      <c r="AG246" s="56" t="s">
        <v>39</v>
      </c>
      <c r="AH246" s="56" t="s">
        <v>39</v>
      </c>
      <c r="AI246" s="56" t="s">
        <v>39</v>
      </c>
      <c r="AJ246" s="15" t="s">
        <v>39</v>
      </c>
      <c r="AK246" s="15" t="s">
        <v>39</v>
      </c>
      <c r="AL246" s="15" t="s">
        <v>39</v>
      </c>
      <c r="AM246" s="15" t="s">
        <v>39</v>
      </c>
      <c r="AN246" s="15" t="s">
        <v>39</v>
      </c>
      <c r="AO246" s="2">
        <f t="shared" si="43"/>
        <v>0</v>
      </c>
      <c r="AP246" s="2">
        <f t="shared" si="43"/>
        <v>0</v>
      </c>
      <c r="AQ246" s="5">
        <f t="shared" ref="AQ246:BR246" si="50">SUM(AQ247:AQ248)</f>
        <v>0</v>
      </c>
      <c r="AR246" s="5">
        <f t="shared" si="50"/>
        <v>0</v>
      </c>
      <c r="AS246" s="5">
        <f t="shared" si="50"/>
        <v>0</v>
      </c>
      <c r="AT246" s="5">
        <f t="shared" si="50"/>
        <v>0</v>
      </c>
      <c r="AU246" s="5">
        <f t="shared" si="50"/>
        <v>0</v>
      </c>
      <c r="AV246" s="5">
        <f t="shared" si="50"/>
        <v>0</v>
      </c>
      <c r="AW246" s="5">
        <f t="shared" si="50"/>
        <v>0</v>
      </c>
      <c r="AX246" s="5">
        <f t="shared" si="50"/>
        <v>0</v>
      </c>
      <c r="AY246" s="2">
        <f t="shared" si="44"/>
        <v>0</v>
      </c>
      <c r="AZ246" s="5">
        <f t="shared" si="50"/>
        <v>0</v>
      </c>
      <c r="BA246" s="5">
        <f t="shared" si="50"/>
        <v>0</v>
      </c>
      <c r="BB246" s="5">
        <f t="shared" si="50"/>
        <v>0</v>
      </c>
      <c r="BC246" s="5">
        <f t="shared" si="50"/>
        <v>0</v>
      </c>
      <c r="BD246" s="2">
        <f t="shared" si="45"/>
        <v>0</v>
      </c>
      <c r="BE246" s="5">
        <f t="shared" si="50"/>
        <v>0</v>
      </c>
      <c r="BF246" s="5">
        <f t="shared" si="50"/>
        <v>0</v>
      </c>
      <c r="BG246" s="5">
        <f t="shared" si="50"/>
        <v>0</v>
      </c>
      <c r="BH246" s="5">
        <f t="shared" si="50"/>
        <v>0</v>
      </c>
      <c r="BI246" s="2">
        <f t="shared" si="46"/>
        <v>0</v>
      </c>
      <c r="BJ246" s="5">
        <f t="shared" si="50"/>
        <v>0</v>
      </c>
      <c r="BK246" s="5">
        <f t="shared" si="50"/>
        <v>0</v>
      </c>
      <c r="BL246" s="5">
        <f t="shared" si="50"/>
        <v>0</v>
      </c>
      <c r="BM246" s="5">
        <f t="shared" si="50"/>
        <v>0</v>
      </c>
      <c r="BN246" s="2">
        <f t="shared" si="47"/>
        <v>0</v>
      </c>
      <c r="BO246" s="5">
        <f t="shared" si="50"/>
        <v>0</v>
      </c>
      <c r="BP246" s="5">
        <f t="shared" si="50"/>
        <v>0</v>
      </c>
      <c r="BQ246" s="5">
        <f t="shared" si="50"/>
        <v>0</v>
      </c>
      <c r="BR246" s="5">
        <f t="shared" si="50"/>
        <v>0</v>
      </c>
      <c r="BS246" s="16"/>
    </row>
    <row r="247" spans="1:71" ht="33.75">
      <c r="A247" s="115" t="s">
        <v>346</v>
      </c>
      <c r="B247" s="122" t="s">
        <v>347</v>
      </c>
      <c r="C247" s="39" t="s">
        <v>348</v>
      </c>
      <c r="D247" s="39" t="s">
        <v>349</v>
      </c>
      <c r="E247" s="39" t="s">
        <v>350</v>
      </c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40"/>
      <c r="AD247" s="39"/>
      <c r="AE247" s="39"/>
      <c r="AF247" s="40"/>
      <c r="AG247" s="41"/>
      <c r="AH247" s="41"/>
      <c r="AI247" s="42"/>
      <c r="AJ247" s="128" t="s">
        <v>80</v>
      </c>
      <c r="AK247" s="9" t="s">
        <v>57</v>
      </c>
      <c r="AL247" s="9" t="s">
        <v>351</v>
      </c>
      <c r="AM247" s="9" t="s">
        <v>54</v>
      </c>
      <c r="AN247" s="9" t="s">
        <v>55</v>
      </c>
      <c r="AO247" s="2">
        <f t="shared" si="43"/>
        <v>0</v>
      </c>
      <c r="AP247" s="2">
        <f t="shared" si="43"/>
        <v>0</v>
      </c>
      <c r="AQ247" s="61"/>
      <c r="AR247" s="61"/>
      <c r="AS247" s="61"/>
      <c r="AT247" s="61"/>
      <c r="AU247" s="61"/>
      <c r="AV247" s="61"/>
      <c r="AW247" s="61"/>
      <c r="AX247" s="61"/>
      <c r="AY247" s="2">
        <f t="shared" si="44"/>
        <v>0</v>
      </c>
      <c r="AZ247" s="61"/>
      <c r="BA247" s="61"/>
      <c r="BB247" s="61"/>
      <c r="BC247" s="61"/>
      <c r="BD247" s="2">
        <f t="shared" si="45"/>
        <v>0</v>
      </c>
      <c r="BE247" s="61"/>
      <c r="BF247" s="61"/>
      <c r="BG247" s="61"/>
      <c r="BH247" s="61"/>
      <c r="BI247" s="2">
        <f t="shared" si="46"/>
        <v>0</v>
      </c>
      <c r="BJ247" s="61"/>
      <c r="BK247" s="61"/>
      <c r="BL247" s="61"/>
      <c r="BM247" s="61"/>
      <c r="BN247" s="2">
        <f t="shared" si="47"/>
        <v>0</v>
      </c>
      <c r="BO247" s="61"/>
      <c r="BP247" s="61"/>
      <c r="BQ247" s="61"/>
      <c r="BR247" s="61"/>
      <c r="BS247" s="16"/>
    </row>
    <row r="248" spans="1:71">
      <c r="A248" s="115"/>
      <c r="B248" s="122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40"/>
      <c r="AD248" s="39"/>
      <c r="AE248" s="39"/>
      <c r="AF248" s="40"/>
      <c r="AG248" s="39"/>
      <c r="AH248" s="39"/>
      <c r="AI248" s="40"/>
      <c r="AJ248" s="128"/>
      <c r="AK248" s="9" t="s">
        <v>57</v>
      </c>
      <c r="AL248" s="9" t="s">
        <v>352</v>
      </c>
      <c r="AM248" s="9" t="s">
        <v>54</v>
      </c>
      <c r="AN248" s="9" t="s">
        <v>55</v>
      </c>
      <c r="AO248" s="2">
        <f t="shared" si="43"/>
        <v>0</v>
      </c>
      <c r="AP248" s="2">
        <f t="shared" si="43"/>
        <v>0</v>
      </c>
      <c r="AQ248" s="61"/>
      <c r="AR248" s="61"/>
      <c r="AS248" s="61"/>
      <c r="AT248" s="61"/>
      <c r="AU248" s="61"/>
      <c r="AV248" s="61"/>
      <c r="AW248" s="61"/>
      <c r="AX248" s="61"/>
      <c r="AY248" s="2">
        <f t="shared" si="44"/>
        <v>0</v>
      </c>
      <c r="AZ248" s="61"/>
      <c r="BA248" s="61"/>
      <c r="BB248" s="61"/>
      <c r="BC248" s="61"/>
      <c r="BD248" s="2">
        <f t="shared" si="45"/>
        <v>0</v>
      </c>
      <c r="BE248" s="61"/>
      <c r="BF248" s="61"/>
      <c r="BG248" s="61"/>
      <c r="BH248" s="61"/>
      <c r="BI248" s="2">
        <f t="shared" si="46"/>
        <v>0</v>
      </c>
      <c r="BJ248" s="61"/>
      <c r="BK248" s="61"/>
      <c r="BL248" s="61"/>
      <c r="BM248" s="61"/>
      <c r="BN248" s="2">
        <f t="shared" si="47"/>
        <v>0</v>
      </c>
      <c r="BO248" s="61"/>
      <c r="BP248" s="61"/>
      <c r="BQ248" s="61"/>
      <c r="BR248" s="61"/>
      <c r="BS248" s="16"/>
    </row>
    <row r="249" spans="1:71" ht="56.45" customHeight="1">
      <c r="A249" s="49" t="s">
        <v>353</v>
      </c>
      <c r="B249" s="52" t="s">
        <v>354</v>
      </c>
      <c r="C249" s="50" t="s">
        <v>39</v>
      </c>
      <c r="D249" s="50" t="s">
        <v>39</v>
      </c>
      <c r="E249" s="50" t="s">
        <v>39</v>
      </c>
      <c r="F249" s="50" t="s">
        <v>39</v>
      </c>
      <c r="G249" s="50" t="s">
        <v>39</v>
      </c>
      <c r="H249" s="50" t="s">
        <v>39</v>
      </c>
      <c r="I249" s="50" t="s">
        <v>39</v>
      </c>
      <c r="J249" s="50" t="s">
        <v>39</v>
      </c>
      <c r="K249" s="50" t="s">
        <v>39</v>
      </c>
      <c r="L249" s="50" t="s">
        <v>39</v>
      </c>
      <c r="M249" s="50" t="s">
        <v>39</v>
      </c>
      <c r="N249" s="50" t="s">
        <v>39</v>
      </c>
      <c r="O249" s="50" t="s">
        <v>39</v>
      </c>
      <c r="P249" s="50" t="s">
        <v>39</v>
      </c>
      <c r="Q249" s="50" t="s">
        <v>39</v>
      </c>
      <c r="R249" s="50" t="s">
        <v>39</v>
      </c>
      <c r="S249" s="50" t="s">
        <v>39</v>
      </c>
      <c r="T249" s="50" t="s">
        <v>39</v>
      </c>
      <c r="U249" s="50" t="s">
        <v>39</v>
      </c>
      <c r="V249" s="50" t="s">
        <v>39</v>
      </c>
      <c r="W249" s="50" t="s">
        <v>39</v>
      </c>
      <c r="X249" s="50" t="s">
        <v>39</v>
      </c>
      <c r="Y249" s="50" t="s">
        <v>39</v>
      </c>
      <c r="Z249" s="50" t="s">
        <v>39</v>
      </c>
      <c r="AA249" s="50" t="s">
        <v>39</v>
      </c>
      <c r="AB249" s="50" t="s">
        <v>39</v>
      </c>
      <c r="AC249" s="50" t="s">
        <v>39</v>
      </c>
      <c r="AD249" s="50" t="s">
        <v>39</v>
      </c>
      <c r="AE249" s="50" t="s">
        <v>39</v>
      </c>
      <c r="AF249" s="50" t="s">
        <v>39</v>
      </c>
      <c r="AG249" s="51" t="s">
        <v>39</v>
      </c>
      <c r="AH249" s="51" t="s">
        <v>39</v>
      </c>
      <c r="AI249" s="51" t="s">
        <v>39</v>
      </c>
      <c r="AJ249" s="14" t="s">
        <v>39</v>
      </c>
      <c r="AK249" s="14" t="s">
        <v>39</v>
      </c>
      <c r="AL249" s="14" t="s">
        <v>39</v>
      </c>
      <c r="AM249" s="14" t="s">
        <v>39</v>
      </c>
      <c r="AN249" s="14" t="s">
        <v>39</v>
      </c>
      <c r="AO249" s="2">
        <f t="shared" si="43"/>
        <v>0</v>
      </c>
      <c r="AP249" s="2">
        <f t="shared" si="43"/>
        <v>0</v>
      </c>
      <c r="AQ249" s="2">
        <f t="shared" ref="AQ249:BR249" si="51">AQ250</f>
        <v>0</v>
      </c>
      <c r="AR249" s="2">
        <f t="shared" si="51"/>
        <v>0</v>
      </c>
      <c r="AS249" s="2">
        <f t="shared" si="51"/>
        <v>0</v>
      </c>
      <c r="AT249" s="2">
        <f t="shared" si="51"/>
        <v>0</v>
      </c>
      <c r="AU249" s="2">
        <f t="shared" si="51"/>
        <v>0</v>
      </c>
      <c r="AV249" s="2">
        <f t="shared" si="51"/>
        <v>0</v>
      </c>
      <c r="AW249" s="2">
        <f t="shared" si="51"/>
        <v>0</v>
      </c>
      <c r="AX249" s="2">
        <f t="shared" si="51"/>
        <v>0</v>
      </c>
      <c r="AY249" s="2">
        <f>AZ249+BA249+BB249+BC249</f>
        <v>0</v>
      </c>
      <c r="AZ249" s="2">
        <f>AZ250</f>
        <v>0</v>
      </c>
      <c r="BA249" s="2">
        <f t="shared" si="51"/>
        <v>0</v>
      </c>
      <c r="BB249" s="2">
        <f t="shared" si="51"/>
        <v>0</v>
      </c>
      <c r="BC249" s="2">
        <f t="shared" si="51"/>
        <v>0</v>
      </c>
      <c r="BD249" s="2">
        <f t="shared" si="45"/>
        <v>0</v>
      </c>
      <c r="BE249" s="2">
        <f t="shared" si="51"/>
        <v>0</v>
      </c>
      <c r="BF249" s="2">
        <f t="shared" si="51"/>
        <v>0</v>
      </c>
      <c r="BG249" s="2">
        <f t="shared" si="51"/>
        <v>0</v>
      </c>
      <c r="BH249" s="2">
        <f t="shared" si="51"/>
        <v>0</v>
      </c>
      <c r="BI249" s="2">
        <f t="shared" si="46"/>
        <v>0</v>
      </c>
      <c r="BJ249" s="2">
        <f t="shared" si="51"/>
        <v>0</v>
      </c>
      <c r="BK249" s="2">
        <f t="shared" si="51"/>
        <v>0</v>
      </c>
      <c r="BL249" s="2">
        <f t="shared" si="51"/>
        <v>0</v>
      </c>
      <c r="BM249" s="2">
        <f t="shared" si="51"/>
        <v>0</v>
      </c>
      <c r="BN249" s="2">
        <f t="shared" si="47"/>
        <v>0</v>
      </c>
      <c r="BO249" s="2">
        <f t="shared" si="51"/>
        <v>0</v>
      </c>
      <c r="BP249" s="2">
        <f t="shared" si="51"/>
        <v>0</v>
      </c>
      <c r="BQ249" s="2">
        <f t="shared" si="51"/>
        <v>0</v>
      </c>
      <c r="BR249" s="2">
        <f t="shared" si="51"/>
        <v>0</v>
      </c>
      <c r="BS249" s="16"/>
    </row>
    <row r="250" spans="1:71" ht="21">
      <c r="A250" s="53" t="s">
        <v>355</v>
      </c>
      <c r="B250" s="54" t="s">
        <v>356</v>
      </c>
      <c r="C250" s="55" t="s">
        <v>39</v>
      </c>
      <c r="D250" s="55" t="s">
        <v>39</v>
      </c>
      <c r="E250" s="55" t="s">
        <v>39</v>
      </c>
      <c r="F250" s="55" t="s">
        <v>39</v>
      </c>
      <c r="G250" s="55" t="s">
        <v>39</v>
      </c>
      <c r="H250" s="55" t="s">
        <v>39</v>
      </c>
      <c r="I250" s="55" t="s">
        <v>39</v>
      </c>
      <c r="J250" s="55" t="s">
        <v>39</v>
      </c>
      <c r="K250" s="55" t="s">
        <v>39</v>
      </c>
      <c r="L250" s="55" t="s">
        <v>39</v>
      </c>
      <c r="M250" s="55" t="s">
        <v>39</v>
      </c>
      <c r="N250" s="55" t="s">
        <v>39</v>
      </c>
      <c r="O250" s="55" t="s">
        <v>39</v>
      </c>
      <c r="P250" s="55" t="s">
        <v>39</v>
      </c>
      <c r="Q250" s="55" t="s">
        <v>39</v>
      </c>
      <c r="R250" s="55" t="s">
        <v>39</v>
      </c>
      <c r="S250" s="55" t="s">
        <v>39</v>
      </c>
      <c r="T250" s="55" t="s">
        <v>39</v>
      </c>
      <c r="U250" s="55" t="s">
        <v>39</v>
      </c>
      <c r="V250" s="55" t="s">
        <v>39</v>
      </c>
      <c r="W250" s="55" t="s">
        <v>39</v>
      </c>
      <c r="X250" s="55" t="s">
        <v>39</v>
      </c>
      <c r="Y250" s="55" t="s">
        <v>39</v>
      </c>
      <c r="Z250" s="55" t="s">
        <v>39</v>
      </c>
      <c r="AA250" s="55" t="s">
        <v>39</v>
      </c>
      <c r="AB250" s="55" t="s">
        <v>39</v>
      </c>
      <c r="AC250" s="55" t="s">
        <v>39</v>
      </c>
      <c r="AD250" s="55" t="s">
        <v>39</v>
      </c>
      <c r="AE250" s="55" t="s">
        <v>39</v>
      </c>
      <c r="AF250" s="55" t="s">
        <v>39</v>
      </c>
      <c r="AG250" s="56" t="s">
        <v>39</v>
      </c>
      <c r="AH250" s="56" t="s">
        <v>39</v>
      </c>
      <c r="AI250" s="56" t="s">
        <v>39</v>
      </c>
      <c r="AJ250" s="15" t="s">
        <v>39</v>
      </c>
      <c r="AK250" s="15" t="s">
        <v>39</v>
      </c>
      <c r="AL250" s="15" t="s">
        <v>39</v>
      </c>
      <c r="AM250" s="15" t="s">
        <v>39</v>
      </c>
      <c r="AN250" s="15" t="s">
        <v>39</v>
      </c>
      <c r="AO250" s="2">
        <f t="shared" si="43"/>
        <v>0</v>
      </c>
      <c r="AP250" s="2">
        <f t="shared" si="43"/>
        <v>0</v>
      </c>
      <c r="AQ250" s="62">
        <f t="shared" ref="AQ250:BR250" si="52">SUM(AQ251:AQ256)</f>
        <v>0</v>
      </c>
      <c r="AR250" s="62">
        <f t="shared" si="52"/>
        <v>0</v>
      </c>
      <c r="AS250" s="62">
        <f t="shared" si="52"/>
        <v>0</v>
      </c>
      <c r="AT250" s="62">
        <f t="shared" si="52"/>
        <v>0</v>
      </c>
      <c r="AU250" s="62">
        <f t="shared" si="52"/>
        <v>0</v>
      </c>
      <c r="AV250" s="62">
        <f t="shared" si="52"/>
        <v>0</v>
      </c>
      <c r="AW250" s="62">
        <f t="shared" si="52"/>
        <v>0</v>
      </c>
      <c r="AX250" s="62">
        <f t="shared" si="52"/>
        <v>0</v>
      </c>
      <c r="AY250" s="2">
        <f>AZ250+BA250+BB250+BC250</f>
        <v>0</v>
      </c>
      <c r="AZ250" s="62">
        <f t="shared" si="52"/>
        <v>0</v>
      </c>
      <c r="BA250" s="62">
        <f t="shared" si="52"/>
        <v>0</v>
      </c>
      <c r="BB250" s="62">
        <f t="shared" si="52"/>
        <v>0</v>
      </c>
      <c r="BC250" s="62">
        <f t="shared" si="52"/>
        <v>0</v>
      </c>
      <c r="BD250" s="2">
        <f t="shared" si="45"/>
        <v>0</v>
      </c>
      <c r="BE250" s="62">
        <f t="shared" si="52"/>
        <v>0</v>
      </c>
      <c r="BF250" s="62">
        <f t="shared" si="52"/>
        <v>0</v>
      </c>
      <c r="BG250" s="62">
        <f t="shared" si="52"/>
        <v>0</v>
      </c>
      <c r="BH250" s="62">
        <f t="shared" si="52"/>
        <v>0</v>
      </c>
      <c r="BI250" s="2">
        <f t="shared" si="46"/>
        <v>0</v>
      </c>
      <c r="BJ250" s="62">
        <f t="shared" si="52"/>
        <v>0</v>
      </c>
      <c r="BK250" s="62">
        <f t="shared" si="52"/>
        <v>0</v>
      </c>
      <c r="BL250" s="62">
        <f t="shared" si="52"/>
        <v>0</v>
      </c>
      <c r="BM250" s="62">
        <f t="shared" si="52"/>
        <v>0</v>
      </c>
      <c r="BN250" s="2">
        <f t="shared" si="47"/>
        <v>0</v>
      </c>
      <c r="BO250" s="62">
        <f t="shared" si="52"/>
        <v>0</v>
      </c>
      <c r="BP250" s="62">
        <f t="shared" si="52"/>
        <v>0</v>
      </c>
      <c r="BQ250" s="62">
        <f t="shared" si="52"/>
        <v>0</v>
      </c>
      <c r="BR250" s="62">
        <f t="shared" si="52"/>
        <v>0</v>
      </c>
      <c r="BS250" s="16"/>
    </row>
    <row r="251" spans="1:71" ht="56.25">
      <c r="A251" s="118" t="s">
        <v>357</v>
      </c>
      <c r="B251" s="113" t="s">
        <v>358</v>
      </c>
      <c r="C251" s="39"/>
      <c r="D251" s="39"/>
      <c r="E251" s="39"/>
      <c r="F251" s="39"/>
      <c r="G251" s="39"/>
      <c r="H251" s="39"/>
      <c r="I251" s="39"/>
      <c r="J251" s="39"/>
      <c r="K251" s="39" t="s">
        <v>359</v>
      </c>
      <c r="L251" s="39" t="s">
        <v>44</v>
      </c>
      <c r="M251" s="39" t="s">
        <v>360</v>
      </c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40"/>
      <c r="AD251" s="39"/>
      <c r="AE251" s="39"/>
      <c r="AF251" s="40"/>
      <c r="AG251" s="41"/>
      <c r="AH251" s="41"/>
      <c r="AI251" s="42"/>
      <c r="AJ251" s="125" t="s">
        <v>102</v>
      </c>
      <c r="AK251" s="9" t="s">
        <v>361</v>
      </c>
      <c r="AL251" s="9" t="s">
        <v>362</v>
      </c>
      <c r="AM251" s="9" t="s">
        <v>93</v>
      </c>
      <c r="AN251" s="9" t="s">
        <v>62</v>
      </c>
      <c r="AO251" s="2">
        <f t="shared" si="43"/>
        <v>0</v>
      </c>
      <c r="AP251" s="2">
        <f t="shared" si="43"/>
        <v>0</v>
      </c>
      <c r="AQ251" s="61"/>
      <c r="AR251" s="61"/>
      <c r="AS251" s="61"/>
      <c r="AT251" s="61"/>
      <c r="AU251" s="61"/>
      <c r="AV251" s="61"/>
      <c r="AW251" s="61"/>
      <c r="AX251" s="61"/>
      <c r="AY251" s="2">
        <f t="shared" si="44"/>
        <v>0</v>
      </c>
      <c r="AZ251" s="61"/>
      <c r="BA251" s="61"/>
      <c r="BB251" s="61"/>
      <c r="BC251" s="61"/>
      <c r="BD251" s="2">
        <f t="shared" si="45"/>
        <v>0</v>
      </c>
      <c r="BE251" s="61"/>
      <c r="BF251" s="61"/>
      <c r="BG251" s="61"/>
      <c r="BH251" s="61"/>
      <c r="BI251" s="2">
        <f t="shared" si="46"/>
        <v>0</v>
      </c>
      <c r="BJ251" s="61"/>
      <c r="BK251" s="61"/>
      <c r="BL251" s="61"/>
      <c r="BM251" s="61"/>
      <c r="BN251" s="2">
        <f t="shared" si="47"/>
        <v>0</v>
      </c>
      <c r="BO251" s="61"/>
      <c r="BP251" s="61"/>
      <c r="BQ251" s="61"/>
      <c r="BR251" s="61"/>
      <c r="BS251" s="16"/>
    </row>
    <row r="252" spans="1:71">
      <c r="A252" s="119"/>
      <c r="B252" s="124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40"/>
      <c r="AD252" s="39"/>
      <c r="AE252" s="39"/>
      <c r="AF252" s="40"/>
      <c r="AG252" s="39"/>
      <c r="AH252" s="39"/>
      <c r="AI252" s="40"/>
      <c r="AJ252" s="126"/>
      <c r="AK252" s="9" t="s">
        <v>361</v>
      </c>
      <c r="AL252" s="9" t="s">
        <v>362</v>
      </c>
      <c r="AM252" s="9" t="s">
        <v>91</v>
      </c>
      <c r="AN252" s="9" t="s">
        <v>62</v>
      </c>
      <c r="AO252" s="2">
        <f t="shared" si="43"/>
        <v>0</v>
      </c>
      <c r="AP252" s="2">
        <f t="shared" si="43"/>
        <v>0</v>
      </c>
      <c r="AQ252" s="61"/>
      <c r="AR252" s="61"/>
      <c r="AS252" s="61"/>
      <c r="AT252" s="61"/>
      <c r="AU252" s="61"/>
      <c r="AV252" s="61"/>
      <c r="AW252" s="61"/>
      <c r="AX252" s="61"/>
      <c r="AY252" s="2">
        <f t="shared" si="44"/>
        <v>0</v>
      </c>
      <c r="AZ252" s="61"/>
      <c r="BA252" s="61"/>
      <c r="BB252" s="61"/>
      <c r="BC252" s="61"/>
      <c r="BD252" s="2">
        <f t="shared" si="45"/>
        <v>0</v>
      </c>
      <c r="BE252" s="61"/>
      <c r="BF252" s="61"/>
      <c r="BG252" s="61"/>
      <c r="BH252" s="61"/>
      <c r="BI252" s="2">
        <f t="shared" si="46"/>
        <v>0</v>
      </c>
      <c r="BJ252" s="61"/>
      <c r="BK252" s="61"/>
      <c r="BL252" s="61"/>
      <c r="BM252" s="61"/>
      <c r="BN252" s="2">
        <f t="shared" si="47"/>
        <v>0</v>
      </c>
      <c r="BO252" s="61"/>
      <c r="BP252" s="61"/>
      <c r="BQ252" s="61"/>
      <c r="BR252" s="61"/>
      <c r="BS252" s="16"/>
    </row>
    <row r="253" spans="1:71">
      <c r="A253" s="119"/>
      <c r="B253" s="124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40"/>
      <c r="AD253" s="39"/>
      <c r="AE253" s="39"/>
      <c r="AF253" s="40"/>
      <c r="AG253" s="39"/>
      <c r="AH253" s="39"/>
      <c r="AI253" s="40"/>
      <c r="AJ253" s="126"/>
      <c r="AK253" s="9" t="s">
        <v>361</v>
      </c>
      <c r="AL253" s="9" t="s">
        <v>362</v>
      </c>
      <c r="AM253" s="9" t="s">
        <v>65</v>
      </c>
      <c r="AN253" s="9" t="s">
        <v>55</v>
      </c>
      <c r="AO253" s="2">
        <f t="shared" si="43"/>
        <v>0</v>
      </c>
      <c r="AP253" s="2">
        <f t="shared" si="43"/>
        <v>0</v>
      </c>
      <c r="AQ253" s="61"/>
      <c r="AR253" s="61"/>
      <c r="AS253" s="61"/>
      <c r="AT253" s="61"/>
      <c r="AU253" s="61"/>
      <c r="AV253" s="61"/>
      <c r="AW253" s="61"/>
      <c r="AX253" s="61"/>
      <c r="AY253" s="2">
        <f t="shared" si="44"/>
        <v>0</v>
      </c>
      <c r="AZ253" s="61"/>
      <c r="BA253" s="61"/>
      <c r="BB253" s="61"/>
      <c r="BC253" s="61"/>
      <c r="BD253" s="2">
        <f t="shared" si="45"/>
        <v>0</v>
      </c>
      <c r="BE253" s="61"/>
      <c r="BF253" s="61"/>
      <c r="BG253" s="61"/>
      <c r="BH253" s="61"/>
      <c r="BI253" s="2">
        <f t="shared" si="46"/>
        <v>0</v>
      </c>
      <c r="BJ253" s="61"/>
      <c r="BK253" s="61"/>
      <c r="BL253" s="61"/>
      <c r="BM253" s="61"/>
      <c r="BN253" s="2">
        <f t="shared" si="47"/>
        <v>0</v>
      </c>
      <c r="BO253" s="61"/>
      <c r="BP253" s="61"/>
      <c r="BQ253" s="61"/>
      <c r="BR253" s="61"/>
      <c r="BS253" s="16"/>
    </row>
    <row r="254" spans="1:71">
      <c r="A254" s="119"/>
      <c r="B254" s="124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40"/>
      <c r="AD254" s="39"/>
      <c r="AE254" s="39"/>
      <c r="AF254" s="40"/>
      <c r="AG254" s="39"/>
      <c r="AH254" s="39"/>
      <c r="AI254" s="40"/>
      <c r="AJ254" s="126"/>
      <c r="AK254" s="9" t="s">
        <v>361</v>
      </c>
      <c r="AL254" s="9" t="s">
        <v>362</v>
      </c>
      <c r="AM254" s="9" t="s">
        <v>54</v>
      </c>
      <c r="AN254" s="9" t="s">
        <v>55</v>
      </c>
      <c r="AO254" s="2">
        <f t="shared" si="43"/>
        <v>0</v>
      </c>
      <c r="AP254" s="2">
        <f t="shared" si="43"/>
        <v>0</v>
      </c>
      <c r="AQ254" s="61"/>
      <c r="AR254" s="61"/>
      <c r="AS254" s="61"/>
      <c r="AT254" s="61"/>
      <c r="AU254" s="61"/>
      <c r="AV254" s="61"/>
      <c r="AW254" s="61"/>
      <c r="AX254" s="61"/>
      <c r="AY254" s="2">
        <f t="shared" si="44"/>
        <v>0</v>
      </c>
      <c r="AZ254" s="61"/>
      <c r="BA254" s="61"/>
      <c r="BB254" s="61"/>
      <c r="BC254" s="61"/>
      <c r="BD254" s="2">
        <f t="shared" si="45"/>
        <v>0</v>
      </c>
      <c r="BE254" s="61"/>
      <c r="BF254" s="61"/>
      <c r="BG254" s="61"/>
      <c r="BH254" s="61"/>
      <c r="BI254" s="2">
        <f t="shared" si="46"/>
        <v>0</v>
      </c>
      <c r="BJ254" s="61"/>
      <c r="BK254" s="61"/>
      <c r="BL254" s="61"/>
      <c r="BM254" s="61"/>
      <c r="BN254" s="2">
        <f t="shared" si="47"/>
        <v>0</v>
      </c>
      <c r="BO254" s="61"/>
      <c r="BP254" s="61"/>
      <c r="BQ254" s="61"/>
      <c r="BR254" s="61"/>
      <c r="BS254" s="16"/>
    </row>
    <row r="255" spans="1:71">
      <c r="A255" s="119"/>
      <c r="B255" s="124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40"/>
      <c r="AD255" s="39"/>
      <c r="AE255" s="39"/>
      <c r="AF255" s="40"/>
      <c r="AG255" s="39"/>
      <c r="AH255" s="39"/>
      <c r="AI255" s="40"/>
      <c r="AJ255" s="126"/>
      <c r="AK255" s="9" t="s">
        <v>361</v>
      </c>
      <c r="AL255" s="9" t="s">
        <v>362</v>
      </c>
      <c r="AM255" s="9" t="s">
        <v>54</v>
      </c>
      <c r="AN255" s="11" t="s">
        <v>308</v>
      </c>
      <c r="AO255" s="2">
        <f t="shared" si="43"/>
        <v>0</v>
      </c>
      <c r="AP255" s="2">
        <f t="shared" si="43"/>
        <v>0</v>
      </c>
      <c r="AQ255" s="61"/>
      <c r="AR255" s="61"/>
      <c r="AS255" s="61"/>
      <c r="AT255" s="61"/>
      <c r="AU255" s="61"/>
      <c r="AV255" s="61"/>
      <c r="AW255" s="61"/>
      <c r="AX255" s="61"/>
      <c r="AY255" s="2">
        <f t="shared" si="44"/>
        <v>0</v>
      </c>
      <c r="AZ255" s="61"/>
      <c r="BA255" s="61"/>
      <c r="BB255" s="61"/>
      <c r="BC255" s="61"/>
      <c r="BD255" s="2">
        <f t="shared" si="45"/>
        <v>0</v>
      </c>
      <c r="BE255" s="61"/>
      <c r="BF255" s="61"/>
      <c r="BG255" s="61"/>
      <c r="BH255" s="61"/>
      <c r="BI255" s="2">
        <f t="shared" si="46"/>
        <v>0</v>
      </c>
      <c r="BJ255" s="61"/>
      <c r="BK255" s="61"/>
      <c r="BL255" s="61"/>
      <c r="BM255" s="61"/>
      <c r="BN255" s="2">
        <f t="shared" si="47"/>
        <v>0</v>
      </c>
      <c r="BO255" s="61"/>
      <c r="BP255" s="61"/>
      <c r="BQ255" s="61"/>
      <c r="BR255" s="61"/>
      <c r="BS255" s="16"/>
    </row>
    <row r="256" spans="1:71">
      <c r="A256" s="120"/>
      <c r="B256" s="114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40"/>
      <c r="AD256" s="39"/>
      <c r="AE256" s="39"/>
      <c r="AF256" s="40"/>
      <c r="AG256" s="39"/>
      <c r="AH256" s="39"/>
      <c r="AI256" s="40"/>
      <c r="AJ256" s="127"/>
      <c r="AK256" s="9" t="s">
        <v>361</v>
      </c>
      <c r="AL256" s="9" t="s">
        <v>362</v>
      </c>
      <c r="AM256" s="9" t="s">
        <v>54</v>
      </c>
      <c r="AN256" s="11" t="s">
        <v>76</v>
      </c>
      <c r="AO256" s="2">
        <f t="shared" si="43"/>
        <v>0</v>
      </c>
      <c r="AP256" s="2">
        <f t="shared" si="43"/>
        <v>0</v>
      </c>
      <c r="AQ256" s="61"/>
      <c r="AR256" s="61"/>
      <c r="AS256" s="61"/>
      <c r="AT256" s="61"/>
      <c r="AU256" s="61"/>
      <c r="AV256" s="61"/>
      <c r="AW256" s="61"/>
      <c r="AX256" s="61"/>
      <c r="AY256" s="2">
        <f t="shared" si="44"/>
        <v>0</v>
      </c>
      <c r="AZ256" s="61"/>
      <c r="BA256" s="61"/>
      <c r="BB256" s="61"/>
      <c r="BC256" s="61"/>
      <c r="BD256" s="2">
        <f t="shared" si="45"/>
        <v>0</v>
      </c>
      <c r="BE256" s="61"/>
      <c r="BF256" s="61"/>
      <c r="BG256" s="61"/>
      <c r="BH256" s="61"/>
      <c r="BI256" s="2">
        <f t="shared" si="46"/>
        <v>0</v>
      </c>
      <c r="BJ256" s="61"/>
      <c r="BK256" s="61"/>
      <c r="BL256" s="61"/>
      <c r="BM256" s="61"/>
      <c r="BN256" s="2">
        <f t="shared" si="47"/>
        <v>0</v>
      </c>
      <c r="BO256" s="61"/>
      <c r="BP256" s="61"/>
      <c r="BQ256" s="61"/>
      <c r="BR256" s="61"/>
      <c r="BS256" s="16"/>
    </row>
    <row r="257" spans="1:71" ht="94.5">
      <c r="A257" s="49" t="s">
        <v>363</v>
      </c>
      <c r="B257" s="52" t="s">
        <v>364</v>
      </c>
      <c r="C257" s="50" t="s">
        <v>39</v>
      </c>
      <c r="D257" s="50" t="s">
        <v>39</v>
      </c>
      <c r="E257" s="50" t="s">
        <v>39</v>
      </c>
      <c r="F257" s="50" t="s">
        <v>39</v>
      </c>
      <c r="G257" s="50" t="s">
        <v>39</v>
      </c>
      <c r="H257" s="50" t="s">
        <v>39</v>
      </c>
      <c r="I257" s="50" t="s">
        <v>39</v>
      </c>
      <c r="J257" s="50" t="s">
        <v>39</v>
      </c>
      <c r="K257" s="50" t="s">
        <v>39</v>
      </c>
      <c r="L257" s="50" t="s">
        <v>39</v>
      </c>
      <c r="M257" s="50" t="s">
        <v>39</v>
      </c>
      <c r="N257" s="50" t="s">
        <v>39</v>
      </c>
      <c r="O257" s="50" t="s">
        <v>39</v>
      </c>
      <c r="P257" s="50" t="s">
        <v>39</v>
      </c>
      <c r="Q257" s="50" t="s">
        <v>39</v>
      </c>
      <c r="R257" s="50" t="s">
        <v>39</v>
      </c>
      <c r="S257" s="50" t="s">
        <v>39</v>
      </c>
      <c r="T257" s="50" t="s">
        <v>39</v>
      </c>
      <c r="U257" s="50" t="s">
        <v>39</v>
      </c>
      <c r="V257" s="50" t="s">
        <v>39</v>
      </c>
      <c r="W257" s="50" t="s">
        <v>39</v>
      </c>
      <c r="X257" s="50" t="s">
        <v>39</v>
      </c>
      <c r="Y257" s="50" t="s">
        <v>39</v>
      </c>
      <c r="Z257" s="50" t="s">
        <v>39</v>
      </c>
      <c r="AA257" s="50" t="s">
        <v>39</v>
      </c>
      <c r="AB257" s="50" t="s">
        <v>39</v>
      </c>
      <c r="AC257" s="50" t="s">
        <v>39</v>
      </c>
      <c r="AD257" s="50" t="s">
        <v>39</v>
      </c>
      <c r="AE257" s="50" t="s">
        <v>39</v>
      </c>
      <c r="AF257" s="50" t="s">
        <v>39</v>
      </c>
      <c r="AG257" s="51" t="s">
        <v>39</v>
      </c>
      <c r="AH257" s="51" t="s">
        <v>39</v>
      </c>
      <c r="AI257" s="51" t="s">
        <v>39</v>
      </c>
      <c r="AJ257" s="14" t="s">
        <v>39</v>
      </c>
      <c r="AK257" s="14" t="s">
        <v>39</v>
      </c>
      <c r="AL257" s="14" t="s">
        <v>39</v>
      </c>
      <c r="AM257" s="14" t="s">
        <v>39</v>
      </c>
      <c r="AN257" s="14" t="s">
        <v>39</v>
      </c>
      <c r="AO257" s="2">
        <f t="shared" si="43"/>
        <v>0</v>
      </c>
      <c r="AP257" s="2">
        <f t="shared" si="43"/>
        <v>0</v>
      </c>
      <c r="AQ257" s="2">
        <f t="shared" ref="AQ257:BR258" si="53">AQ258</f>
        <v>0</v>
      </c>
      <c r="AR257" s="2">
        <f t="shared" si="53"/>
        <v>0</v>
      </c>
      <c r="AS257" s="2">
        <f t="shared" si="53"/>
        <v>0</v>
      </c>
      <c r="AT257" s="2">
        <f t="shared" si="53"/>
        <v>0</v>
      </c>
      <c r="AU257" s="2">
        <f t="shared" si="53"/>
        <v>0</v>
      </c>
      <c r="AV257" s="2">
        <f t="shared" si="53"/>
        <v>0</v>
      </c>
      <c r="AW257" s="2">
        <f t="shared" si="53"/>
        <v>0</v>
      </c>
      <c r="AX257" s="2">
        <f t="shared" si="53"/>
        <v>0</v>
      </c>
      <c r="AY257" s="2">
        <f t="shared" si="44"/>
        <v>0</v>
      </c>
      <c r="AZ257" s="2">
        <f t="shared" si="53"/>
        <v>0</v>
      </c>
      <c r="BA257" s="2">
        <f t="shared" si="53"/>
        <v>0</v>
      </c>
      <c r="BB257" s="2">
        <f t="shared" si="53"/>
        <v>0</v>
      </c>
      <c r="BC257" s="2">
        <f t="shared" si="53"/>
        <v>0</v>
      </c>
      <c r="BD257" s="2">
        <f t="shared" si="45"/>
        <v>0</v>
      </c>
      <c r="BE257" s="2">
        <f t="shared" si="53"/>
        <v>0</v>
      </c>
      <c r="BF257" s="2">
        <f t="shared" si="53"/>
        <v>0</v>
      </c>
      <c r="BG257" s="2">
        <f t="shared" si="53"/>
        <v>0</v>
      </c>
      <c r="BH257" s="2">
        <f t="shared" si="53"/>
        <v>0</v>
      </c>
      <c r="BI257" s="2">
        <f t="shared" si="46"/>
        <v>0</v>
      </c>
      <c r="BJ257" s="2">
        <f t="shared" si="53"/>
        <v>0</v>
      </c>
      <c r="BK257" s="2">
        <f t="shared" si="53"/>
        <v>0</v>
      </c>
      <c r="BL257" s="2">
        <f t="shared" si="53"/>
        <v>0</v>
      </c>
      <c r="BM257" s="2">
        <f t="shared" si="53"/>
        <v>0</v>
      </c>
      <c r="BN257" s="2">
        <f t="shared" si="47"/>
        <v>0</v>
      </c>
      <c r="BO257" s="2">
        <f t="shared" si="53"/>
        <v>0</v>
      </c>
      <c r="BP257" s="2">
        <f t="shared" si="53"/>
        <v>0</v>
      </c>
      <c r="BQ257" s="2">
        <f t="shared" si="53"/>
        <v>0</v>
      </c>
      <c r="BR257" s="2">
        <f t="shared" si="53"/>
        <v>0</v>
      </c>
      <c r="BS257" s="16"/>
    </row>
    <row r="258" spans="1:71" ht="33.950000000000003" customHeight="1">
      <c r="A258" s="53" t="s">
        <v>365</v>
      </c>
      <c r="B258" s="54" t="s">
        <v>366</v>
      </c>
      <c r="C258" s="55" t="s">
        <v>39</v>
      </c>
      <c r="D258" s="55" t="s">
        <v>39</v>
      </c>
      <c r="E258" s="55" t="s">
        <v>39</v>
      </c>
      <c r="F258" s="55" t="s">
        <v>39</v>
      </c>
      <c r="G258" s="55" t="s">
        <v>39</v>
      </c>
      <c r="H258" s="55" t="s">
        <v>39</v>
      </c>
      <c r="I258" s="55" t="s">
        <v>39</v>
      </c>
      <c r="J258" s="55" t="s">
        <v>39</v>
      </c>
      <c r="K258" s="55" t="s">
        <v>39</v>
      </c>
      <c r="L258" s="55" t="s">
        <v>39</v>
      </c>
      <c r="M258" s="55" t="s">
        <v>39</v>
      </c>
      <c r="N258" s="55" t="s">
        <v>39</v>
      </c>
      <c r="O258" s="55" t="s">
        <v>39</v>
      </c>
      <c r="P258" s="55" t="s">
        <v>39</v>
      </c>
      <c r="Q258" s="55" t="s">
        <v>39</v>
      </c>
      <c r="R258" s="55" t="s">
        <v>39</v>
      </c>
      <c r="S258" s="55" t="s">
        <v>39</v>
      </c>
      <c r="T258" s="55" t="s">
        <v>39</v>
      </c>
      <c r="U258" s="55" t="s">
        <v>39</v>
      </c>
      <c r="V258" s="55" t="s">
        <v>39</v>
      </c>
      <c r="W258" s="55" t="s">
        <v>39</v>
      </c>
      <c r="X258" s="55" t="s">
        <v>39</v>
      </c>
      <c r="Y258" s="55" t="s">
        <v>39</v>
      </c>
      <c r="Z258" s="55" t="s">
        <v>39</v>
      </c>
      <c r="AA258" s="55" t="s">
        <v>39</v>
      </c>
      <c r="AB258" s="55" t="s">
        <v>39</v>
      </c>
      <c r="AC258" s="55" t="s">
        <v>39</v>
      </c>
      <c r="AD258" s="55" t="s">
        <v>39</v>
      </c>
      <c r="AE258" s="55" t="s">
        <v>39</v>
      </c>
      <c r="AF258" s="55" t="s">
        <v>39</v>
      </c>
      <c r="AG258" s="56" t="s">
        <v>39</v>
      </c>
      <c r="AH258" s="56" t="s">
        <v>39</v>
      </c>
      <c r="AI258" s="56" t="s">
        <v>39</v>
      </c>
      <c r="AJ258" s="15" t="s">
        <v>39</v>
      </c>
      <c r="AK258" s="15" t="s">
        <v>39</v>
      </c>
      <c r="AL258" s="15" t="s">
        <v>39</v>
      </c>
      <c r="AM258" s="15" t="s">
        <v>39</v>
      </c>
      <c r="AN258" s="15" t="s">
        <v>39</v>
      </c>
      <c r="AO258" s="2">
        <f>AQ258+AS258+AU258+AW258</f>
        <v>0</v>
      </c>
      <c r="AP258" s="2">
        <f t="shared" si="43"/>
        <v>0</v>
      </c>
      <c r="AQ258" s="5">
        <f>AQ259</f>
        <v>0</v>
      </c>
      <c r="AR258" s="5">
        <f t="shared" si="53"/>
        <v>0</v>
      </c>
      <c r="AS258" s="5">
        <f t="shared" si="53"/>
        <v>0</v>
      </c>
      <c r="AT258" s="5">
        <f t="shared" si="53"/>
        <v>0</v>
      </c>
      <c r="AU258" s="5">
        <f t="shared" si="53"/>
        <v>0</v>
      </c>
      <c r="AV258" s="5">
        <f t="shared" si="53"/>
        <v>0</v>
      </c>
      <c r="AW258" s="5">
        <f t="shared" si="53"/>
        <v>0</v>
      </c>
      <c r="AX258" s="5">
        <f t="shared" si="53"/>
        <v>0</v>
      </c>
      <c r="AY258" s="2">
        <f t="shared" si="44"/>
        <v>0</v>
      </c>
      <c r="AZ258" s="5">
        <f t="shared" si="53"/>
        <v>0</v>
      </c>
      <c r="BA258" s="5">
        <f t="shared" si="53"/>
        <v>0</v>
      </c>
      <c r="BB258" s="5">
        <f t="shared" si="53"/>
        <v>0</v>
      </c>
      <c r="BC258" s="5">
        <f t="shared" si="53"/>
        <v>0</v>
      </c>
      <c r="BD258" s="2">
        <f t="shared" si="45"/>
        <v>0</v>
      </c>
      <c r="BE258" s="5">
        <f t="shared" si="53"/>
        <v>0</v>
      </c>
      <c r="BF258" s="5">
        <f t="shared" si="53"/>
        <v>0</v>
      </c>
      <c r="BG258" s="5">
        <f t="shared" si="53"/>
        <v>0</v>
      </c>
      <c r="BH258" s="5">
        <f t="shared" si="53"/>
        <v>0</v>
      </c>
      <c r="BI258" s="2">
        <f t="shared" si="46"/>
        <v>0</v>
      </c>
      <c r="BJ258" s="5">
        <f t="shared" si="53"/>
        <v>0</v>
      </c>
      <c r="BK258" s="5">
        <f t="shared" si="53"/>
        <v>0</v>
      </c>
      <c r="BL258" s="5">
        <f t="shared" si="53"/>
        <v>0</v>
      </c>
      <c r="BM258" s="5">
        <f t="shared" si="53"/>
        <v>0</v>
      </c>
      <c r="BN258" s="2">
        <f t="shared" si="47"/>
        <v>0</v>
      </c>
      <c r="BO258" s="5">
        <f t="shared" si="53"/>
        <v>0</v>
      </c>
      <c r="BP258" s="5">
        <f t="shared" si="53"/>
        <v>0</v>
      </c>
      <c r="BQ258" s="5">
        <f t="shared" si="53"/>
        <v>0</v>
      </c>
      <c r="BR258" s="5">
        <f t="shared" si="53"/>
        <v>0</v>
      </c>
      <c r="BS258" s="16"/>
    </row>
    <row r="259" spans="1:71" ht="73.5">
      <c r="A259" s="45" t="s">
        <v>367</v>
      </c>
      <c r="B259" s="46" t="s">
        <v>368</v>
      </c>
      <c r="C259" s="47" t="s">
        <v>39</v>
      </c>
      <c r="D259" s="47" t="s">
        <v>39</v>
      </c>
      <c r="E259" s="47" t="s">
        <v>39</v>
      </c>
      <c r="F259" s="47" t="s">
        <v>39</v>
      </c>
      <c r="G259" s="47" t="s">
        <v>39</v>
      </c>
      <c r="H259" s="47" t="s">
        <v>39</v>
      </c>
      <c r="I259" s="47" t="s">
        <v>39</v>
      </c>
      <c r="J259" s="47" t="s">
        <v>39</v>
      </c>
      <c r="K259" s="47" t="s">
        <v>39</v>
      </c>
      <c r="L259" s="47" t="s">
        <v>39</v>
      </c>
      <c r="M259" s="47" t="s">
        <v>39</v>
      </c>
      <c r="N259" s="47" t="s">
        <v>39</v>
      </c>
      <c r="O259" s="47" t="s">
        <v>39</v>
      </c>
      <c r="P259" s="47" t="s">
        <v>39</v>
      </c>
      <c r="Q259" s="47" t="s">
        <v>39</v>
      </c>
      <c r="R259" s="47" t="s">
        <v>39</v>
      </c>
      <c r="S259" s="47" t="s">
        <v>39</v>
      </c>
      <c r="T259" s="47" t="s">
        <v>39</v>
      </c>
      <c r="U259" s="47" t="s">
        <v>39</v>
      </c>
      <c r="V259" s="47" t="s">
        <v>39</v>
      </c>
      <c r="W259" s="47" t="s">
        <v>39</v>
      </c>
      <c r="X259" s="47" t="s">
        <v>39</v>
      </c>
      <c r="Y259" s="47" t="s">
        <v>39</v>
      </c>
      <c r="Z259" s="47" t="s">
        <v>39</v>
      </c>
      <c r="AA259" s="47" t="s">
        <v>39</v>
      </c>
      <c r="AB259" s="47" t="s">
        <v>39</v>
      </c>
      <c r="AC259" s="47" t="s">
        <v>39</v>
      </c>
      <c r="AD259" s="47" t="s">
        <v>39</v>
      </c>
      <c r="AE259" s="47" t="s">
        <v>39</v>
      </c>
      <c r="AF259" s="47" t="s">
        <v>39</v>
      </c>
      <c r="AG259" s="48" t="s">
        <v>39</v>
      </c>
      <c r="AH259" s="48" t="s">
        <v>39</v>
      </c>
      <c r="AI259" s="48" t="s">
        <v>39</v>
      </c>
      <c r="AJ259" s="13" t="s">
        <v>39</v>
      </c>
      <c r="AK259" s="13" t="s">
        <v>39</v>
      </c>
      <c r="AL259" s="13" t="s">
        <v>39</v>
      </c>
      <c r="AM259" s="13" t="s">
        <v>39</v>
      </c>
      <c r="AN259" s="13" t="s">
        <v>39</v>
      </c>
      <c r="AO259" s="2">
        <f>AQ259+AS259+AU259+AW259</f>
        <v>0</v>
      </c>
      <c r="AP259" s="2">
        <f t="shared" si="43"/>
        <v>0</v>
      </c>
      <c r="AQ259" s="3">
        <f t="shared" ref="AQ259:BR259" si="54">SUM(AQ260:AQ269)</f>
        <v>0</v>
      </c>
      <c r="AR259" s="3">
        <f t="shared" si="54"/>
        <v>0</v>
      </c>
      <c r="AS259" s="3">
        <f t="shared" si="54"/>
        <v>0</v>
      </c>
      <c r="AT259" s="3">
        <f t="shared" si="54"/>
        <v>0</v>
      </c>
      <c r="AU259" s="3">
        <f t="shared" si="54"/>
        <v>0</v>
      </c>
      <c r="AV259" s="3">
        <f t="shared" si="54"/>
        <v>0</v>
      </c>
      <c r="AW259" s="3">
        <f t="shared" si="54"/>
        <v>0</v>
      </c>
      <c r="AX259" s="3">
        <f t="shared" si="54"/>
        <v>0</v>
      </c>
      <c r="AY259" s="2">
        <f t="shared" si="44"/>
        <v>0</v>
      </c>
      <c r="AZ259" s="3">
        <f t="shared" si="54"/>
        <v>0</v>
      </c>
      <c r="BA259" s="3">
        <f t="shared" si="54"/>
        <v>0</v>
      </c>
      <c r="BB259" s="3">
        <f t="shared" si="54"/>
        <v>0</v>
      </c>
      <c r="BC259" s="3">
        <f t="shared" si="54"/>
        <v>0</v>
      </c>
      <c r="BD259" s="2">
        <f t="shared" si="45"/>
        <v>0</v>
      </c>
      <c r="BE259" s="3">
        <f t="shared" si="54"/>
        <v>0</v>
      </c>
      <c r="BF259" s="3">
        <f t="shared" si="54"/>
        <v>0</v>
      </c>
      <c r="BG259" s="3">
        <f t="shared" si="54"/>
        <v>0</v>
      </c>
      <c r="BH259" s="3">
        <f t="shared" si="54"/>
        <v>0</v>
      </c>
      <c r="BI259" s="2">
        <f t="shared" si="46"/>
        <v>0</v>
      </c>
      <c r="BJ259" s="3">
        <f t="shared" si="54"/>
        <v>0</v>
      </c>
      <c r="BK259" s="3">
        <f t="shared" si="54"/>
        <v>0</v>
      </c>
      <c r="BL259" s="3">
        <f t="shared" si="54"/>
        <v>0</v>
      </c>
      <c r="BM259" s="3">
        <f t="shared" si="54"/>
        <v>0</v>
      </c>
      <c r="BN259" s="2">
        <f t="shared" si="47"/>
        <v>0</v>
      </c>
      <c r="BO259" s="3">
        <f t="shared" si="54"/>
        <v>0</v>
      </c>
      <c r="BP259" s="3">
        <f t="shared" si="54"/>
        <v>0</v>
      </c>
      <c r="BQ259" s="3">
        <f t="shared" si="54"/>
        <v>0</v>
      </c>
      <c r="BR259" s="3">
        <f t="shared" si="54"/>
        <v>0</v>
      </c>
      <c r="BS259" s="16"/>
    </row>
    <row r="260" spans="1:71" ht="33.75">
      <c r="A260" s="115" t="s">
        <v>369</v>
      </c>
      <c r="B260" s="122" t="s">
        <v>370</v>
      </c>
      <c r="C260" s="39" t="s">
        <v>42</v>
      </c>
      <c r="D260" s="39" t="s">
        <v>234</v>
      </c>
      <c r="E260" s="39" t="s">
        <v>43</v>
      </c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40"/>
      <c r="AD260" s="39"/>
      <c r="AE260" s="39"/>
      <c r="AF260" s="40"/>
      <c r="AG260" s="41"/>
      <c r="AH260" s="41"/>
      <c r="AI260" s="42"/>
      <c r="AJ260" s="128" t="s">
        <v>102</v>
      </c>
      <c r="AK260" s="9" t="s">
        <v>90</v>
      </c>
      <c r="AL260" s="9" t="s">
        <v>235</v>
      </c>
      <c r="AM260" s="9" t="s">
        <v>105</v>
      </c>
      <c r="AN260" s="9" t="s">
        <v>49</v>
      </c>
      <c r="AO260" s="2">
        <f t="shared" si="43"/>
        <v>0</v>
      </c>
      <c r="AP260" s="2">
        <f t="shared" si="43"/>
        <v>0</v>
      </c>
      <c r="AQ260" s="61"/>
      <c r="AR260" s="61"/>
      <c r="AS260" s="61"/>
      <c r="AT260" s="61"/>
      <c r="AU260" s="61"/>
      <c r="AV260" s="61"/>
      <c r="AW260" s="61"/>
      <c r="AX260" s="61"/>
      <c r="AY260" s="2">
        <f t="shared" si="44"/>
        <v>0</v>
      </c>
      <c r="AZ260" s="61"/>
      <c r="BA260" s="61"/>
      <c r="BB260" s="61"/>
      <c r="BC260" s="61"/>
      <c r="BD260" s="2">
        <f t="shared" si="45"/>
        <v>0</v>
      </c>
      <c r="BE260" s="61"/>
      <c r="BF260" s="61"/>
      <c r="BG260" s="61"/>
      <c r="BH260" s="61"/>
      <c r="BI260" s="2">
        <f t="shared" si="46"/>
        <v>0</v>
      </c>
      <c r="BJ260" s="61"/>
      <c r="BK260" s="61"/>
      <c r="BL260" s="61"/>
      <c r="BM260" s="61"/>
      <c r="BN260" s="2">
        <f t="shared" si="47"/>
        <v>0</v>
      </c>
      <c r="BO260" s="61"/>
      <c r="BP260" s="61"/>
      <c r="BQ260" s="61"/>
      <c r="BR260" s="61"/>
      <c r="BS260" s="16"/>
    </row>
    <row r="261" spans="1:71">
      <c r="A261" s="115"/>
      <c r="B261" s="122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40"/>
      <c r="AD261" s="39"/>
      <c r="AE261" s="39"/>
      <c r="AF261" s="40"/>
      <c r="AG261" s="39"/>
      <c r="AH261" s="39"/>
      <c r="AI261" s="40"/>
      <c r="AJ261" s="128"/>
      <c r="AK261" s="9" t="s">
        <v>86</v>
      </c>
      <c r="AL261" s="9" t="s">
        <v>246</v>
      </c>
      <c r="AM261" s="9" t="s">
        <v>105</v>
      </c>
      <c r="AN261" s="9" t="s">
        <v>49</v>
      </c>
      <c r="AO261" s="2">
        <f t="shared" si="43"/>
        <v>0</v>
      </c>
      <c r="AP261" s="2">
        <f t="shared" si="43"/>
        <v>0</v>
      </c>
      <c r="AQ261" s="61"/>
      <c r="AR261" s="61"/>
      <c r="AS261" s="61"/>
      <c r="AT261" s="61"/>
      <c r="AU261" s="61"/>
      <c r="AV261" s="61"/>
      <c r="AW261" s="61"/>
      <c r="AX261" s="61"/>
      <c r="AY261" s="2">
        <f t="shared" si="44"/>
        <v>0</v>
      </c>
      <c r="AZ261" s="61"/>
      <c r="BA261" s="61"/>
      <c r="BB261" s="61"/>
      <c r="BC261" s="61"/>
      <c r="BD261" s="2">
        <f t="shared" si="45"/>
        <v>0</v>
      </c>
      <c r="BE261" s="61"/>
      <c r="BF261" s="61"/>
      <c r="BG261" s="61"/>
      <c r="BH261" s="61"/>
      <c r="BI261" s="2">
        <f t="shared" si="46"/>
        <v>0</v>
      </c>
      <c r="BJ261" s="61"/>
      <c r="BK261" s="61"/>
      <c r="BL261" s="61"/>
      <c r="BM261" s="61"/>
      <c r="BN261" s="2">
        <f t="shared" si="47"/>
        <v>0</v>
      </c>
      <c r="BO261" s="61"/>
      <c r="BP261" s="61"/>
      <c r="BQ261" s="61"/>
      <c r="BR261" s="61"/>
      <c r="BS261" s="16"/>
    </row>
    <row r="262" spans="1:71" ht="45">
      <c r="A262" s="37" t="s">
        <v>371</v>
      </c>
      <c r="B262" s="38" t="s">
        <v>372</v>
      </c>
      <c r="C262" s="39" t="s">
        <v>42</v>
      </c>
      <c r="D262" s="39" t="s">
        <v>234</v>
      </c>
      <c r="E262" s="39" t="s">
        <v>43</v>
      </c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40"/>
      <c r="AD262" s="39"/>
      <c r="AE262" s="39"/>
      <c r="AF262" s="40"/>
      <c r="AG262" s="41"/>
      <c r="AH262" s="41"/>
      <c r="AI262" s="42"/>
      <c r="AJ262" s="8" t="s">
        <v>102</v>
      </c>
      <c r="AK262" s="9" t="s">
        <v>50</v>
      </c>
      <c r="AL262" s="9" t="s">
        <v>235</v>
      </c>
      <c r="AM262" s="9" t="s">
        <v>105</v>
      </c>
      <c r="AN262" s="9" t="s">
        <v>49</v>
      </c>
      <c r="AO262" s="2">
        <f t="shared" si="43"/>
        <v>0</v>
      </c>
      <c r="AP262" s="2">
        <f t="shared" si="43"/>
        <v>0</v>
      </c>
      <c r="AQ262" s="61"/>
      <c r="AR262" s="61"/>
      <c r="AS262" s="61"/>
      <c r="AT262" s="61"/>
      <c r="AU262" s="61"/>
      <c r="AV262" s="61"/>
      <c r="AW262" s="61"/>
      <c r="AX262" s="61"/>
      <c r="AY262" s="2">
        <f t="shared" si="44"/>
        <v>0</v>
      </c>
      <c r="AZ262" s="61"/>
      <c r="BA262" s="61"/>
      <c r="BB262" s="61"/>
      <c r="BC262" s="61"/>
      <c r="BD262" s="2">
        <f t="shared" si="45"/>
        <v>0</v>
      </c>
      <c r="BE262" s="61"/>
      <c r="BF262" s="61"/>
      <c r="BG262" s="61"/>
      <c r="BH262" s="61"/>
      <c r="BI262" s="2">
        <f t="shared" si="46"/>
        <v>0</v>
      </c>
      <c r="BJ262" s="61"/>
      <c r="BK262" s="61"/>
      <c r="BL262" s="61"/>
      <c r="BM262" s="61"/>
      <c r="BN262" s="2">
        <f t="shared" si="47"/>
        <v>0</v>
      </c>
      <c r="BO262" s="61"/>
      <c r="BP262" s="61"/>
      <c r="BQ262" s="61"/>
      <c r="BR262" s="61"/>
      <c r="BS262" s="16"/>
    </row>
    <row r="263" spans="1:71" ht="33.950000000000003" customHeight="1">
      <c r="A263" s="37" t="s">
        <v>373</v>
      </c>
      <c r="B263" s="38" t="s">
        <v>374</v>
      </c>
      <c r="C263" s="39" t="s">
        <v>42</v>
      </c>
      <c r="D263" s="39" t="s">
        <v>234</v>
      </c>
      <c r="E263" s="39" t="s">
        <v>43</v>
      </c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40"/>
      <c r="AD263" s="39"/>
      <c r="AE263" s="39"/>
      <c r="AF263" s="40"/>
      <c r="AG263" s="41"/>
      <c r="AH263" s="41"/>
      <c r="AI263" s="42"/>
      <c r="AJ263" s="8" t="s">
        <v>102</v>
      </c>
      <c r="AK263" s="9" t="s">
        <v>50</v>
      </c>
      <c r="AL263" s="9" t="s">
        <v>235</v>
      </c>
      <c r="AM263" s="9" t="s">
        <v>105</v>
      </c>
      <c r="AN263" s="9" t="s">
        <v>49</v>
      </c>
      <c r="AO263" s="2">
        <f t="shared" si="43"/>
        <v>0</v>
      </c>
      <c r="AP263" s="2">
        <f t="shared" si="43"/>
        <v>0</v>
      </c>
      <c r="AQ263" s="61"/>
      <c r="AR263" s="61"/>
      <c r="AS263" s="61"/>
      <c r="AT263" s="61"/>
      <c r="AU263" s="61"/>
      <c r="AV263" s="61"/>
      <c r="AW263" s="61"/>
      <c r="AX263" s="61"/>
      <c r="AY263" s="2">
        <f t="shared" si="44"/>
        <v>0</v>
      </c>
      <c r="AZ263" s="61"/>
      <c r="BA263" s="61"/>
      <c r="BB263" s="61"/>
      <c r="BC263" s="61"/>
      <c r="BD263" s="2">
        <f t="shared" si="45"/>
        <v>0</v>
      </c>
      <c r="BE263" s="61"/>
      <c r="BF263" s="61"/>
      <c r="BG263" s="61"/>
      <c r="BH263" s="61"/>
      <c r="BI263" s="2">
        <f t="shared" si="46"/>
        <v>0</v>
      </c>
      <c r="BJ263" s="61"/>
      <c r="BK263" s="61"/>
      <c r="BL263" s="61"/>
      <c r="BM263" s="61"/>
      <c r="BN263" s="2">
        <f t="shared" si="47"/>
        <v>0</v>
      </c>
      <c r="BO263" s="61"/>
      <c r="BP263" s="61"/>
      <c r="BQ263" s="61"/>
      <c r="BR263" s="61"/>
      <c r="BS263" s="16"/>
    </row>
    <row r="264" spans="1:71" ht="33.75">
      <c r="A264" s="37" t="s">
        <v>375</v>
      </c>
      <c r="B264" s="38" t="s">
        <v>376</v>
      </c>
      <c r="C264" s="39" t="s">
        <v>42</v>
      </c>
      <c r="D264" s="39" t="s">
        <v>234</v>
      </c>
      <c r="E264" s="39" t="s">
        <v>43</v>
      </c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40"/>
      <c r="AD264" s="39"/>
      <c r="AE264" s="39"/>
      <c r="AF264" s="40"/>
      <c r="AG264" s="41"/>
      <c r="AH264" s="41"/>
      <c r="AI264" s="42"/>
      <c r="AJ264" s="8" t="s">
        <v>102</v>
      </c>
      <c r="AK264" s="9" t="s">
        <v>50</v>
      </c>
      <c r="AL264" s="9" t="s">
        <v>246</v>
      </c>
      <c r="AM264" s="9" t="s">
        <v>105</v>
      </c>
      <c r="AN264" s="9" t="s">
        <v>49</v>
      </c>
      <c r="AO264" s="2">
        <f t="shared" si="43"/>
        <v>0</v>
      </c>
      <c r="AP264" s="2">
        <f t="shared" si="43"/>
        <v>0</v>
      </c>
      <c r="AQ264" s="61"/>
      <c r="AR264" s="61"/>
      <c r="AS264" s="61"/>
      <c r="AT264" s="61"/>
      <c r="AU264" s="61"/>
      <c r="AV264" s="61"/>
      <c r="AW264" s="61"/>
      <c r="AX264" s="61"/>
      <c r="AY264" s="2">
        <f t="shared" si="44"/>
        <v>0</v>
      </c>
      <c r="AZ264" s="61"/>
      <c r="BA264" s="61"/>
      <c r="BB264" s="61"/>
      <c r="BC264" s="61"/>
      <c r="BD264" s="2">
        <f t="shared" si="45"/>
        <v>0</v>
      </c>
      <c r="BE264" s="61"/>
      <c r="BF264" s="61"/>
      <c r="BG264" s="61"/>
      <c r="BH264" s="61"/>
      <c r="BI264" s="2">
        <f t="shared" si="46"/>
        <v>0</v>
      </c>
      <c r="BJ264" s="61"/>
      <c r="BK264" s="61"/>
      <c r="BL264" s="61"/>
      <c r="BM264" s="61"/>
      <c r="BN264" s="2">
        <f t="shared" si="47"/>
        <v>0</v>
      </c>
      <c r="BO264" s="61"/>
      <c r="BP264" s="61"/>
      <c r="BQ264" s="61"/>
      <c r="BR264" s="61"/>
      <c r="BS264" s="16"/>
    </row>
    <row r="265" spans="1:71" ht="33.75">
      <c r="A265" s="115" t="s">
        <v>377</v>
      </c>
      <c r="B265" s="122" t="s">
        <v>378</v>
      </c>
      <c r="C265" s="39" t="s">
        <v>42</v>
      </c>
      <c r="D265" s="39" t="s">
        <v>234</v>
      </c>
      <c r="E265" s="39" t="s">
        <v>43</v>
      </c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40"/>
      <c r="AD265" s="39"/>
      <c r="AE265" s="39"/>
      <c r="AF265" s="40"/>
      <c r="AG265" s="80"/>
      <c r="AH265" s="41"/>
      <c r="AI265" s="42"/>
      <c r="AJ265" s="128" t="s">
        <v>102</v>
      </c>
      <c r="AK265" s="9" t="s">
        <v>113</v>
      </c>
      <c r="AL265" s="9" t="s">
        <v>169</v>
      </c>
      <c r="AM265" s="9" t="s">
        <v>105</v>
      </c>
      <c r="AN265" s="9" t="s">
        <v>49</v>
      </c>
      <c r="AO265" s="2">
        <f t="shared" si="43"/>
        <v>0</v>
      </c>
      <c r="AP265" s="2">
        <f t="shared" si="43"/>
        <v>0</v>
      </c>
      <c r="AQ265" s="61"/>
      <c r="AR265" s="61"/>
      <c r="AS265" s="61"/>
      <c r="AT265" s="61"/>
      <c r="AU265" s="61"/>
      <c r="AV265" s="61"/>
      <c r="AW265" s="61"/>
      <c r="AX265" s="61"/>
      <c r="AY265" s="2">
        <f t="shared" si="44"/>
        <v>0</v>
      </c>
      <c r="AZ265" s="61"/>
      <c r="BA265" s="61"/>
      <c r="BB265" s="61"/>
      <c r="BC265" s="61"/>
      <c r="BD265" s="2">
        <f t="shared" si="45"/>
        <v>0</v>
      </c>
      <c r="BE265" s="61"/>
      <c r="BF265" s="61"/>
      <c r="BG265" s="61"/>
      <c r="BH265" s="61"/>
      <c r="BI265" s="2">
        <f t="shared" si="46"/>
        <v>0</v>
      </c>
      <c r="BJ265" s="61"/>
      <c r="BK265" s="61"/>
      <c r="BL265" s="61"/>
      <c r="BM265" s="61"/>
      <c r="BN265" s="2">
        <f t="shared" si="47"/>
        <v>0</v>
      </c>
      <c r="BO265" s="61"/>
      <c r="BP265" s="61"/>
      <c r="BQ265" s="61"/>
      <c r="BR265" s="61"/>
      <c r="BS265" s="16"/>
    </row>
    <row r="266" spans="1:71">
      <c r="A266" s="115"/>
      <c r="B266" s="122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40"/>
      <c r="AD266" s="39"/>
      <c r="AE266" s="39"/>
      <c r="AF266" s="40"/>
      <c r="AG266" s="39"/>
      <c r="AH266" s="39"/>
      <c r="AI266" s="40"/>
      <c r="AJ266" s="128"/>
      <c r="AK266" s="9" t="s">
        <v>82</v>
      </c>
      <c r="AL266" s="9" t="s">
        <v>235</v>
      </c>
      <c r="AM266" s="9" t="s">
        <v>105</v>
      </c>
      <c r="AN266" s="9" t="s">
        <v>49</v>
      </c>
      <c r="AO266" s="2">
        <f t="shared" si="43"/>
        <v>0</v>
      </c>
      <c r="AP266" s="2">
        <f t="shared" si="43"/>
        <v>0</v>
      </c>
      <c r="AQ266" s="61"/>
      <c r="AR266" s="61"/>
      <c r="AS266" s="61"/>
      <c r="AT266" s="61"/>
      <c r="AU266" s="61"/>
      <c r="AV266" s="61"/>
      <c r="AW266" s="61"/>
      <c r="AX266" s="61"/>
      <c r="AY266" s="2">
        <f t="shared" si="44"/>
        <v>0</v>
      </c>
      <c r="AZ266" s="61"/>
      <c r="BA266" s="61"/>
      <c r="BB266" s="61"/>
      <c r="BC266" s="61"/>
      <c r="BD266" s="2">
        <f t="shared" si="45"/>
        <v>0</v>
      </c>
      <c r="BE266" s="61"/>
      <c r="BF266" s="61"/>
      <c r="BG266" s="61"/>
      <c r="BH266" s="61"/>
      <c r="BI266" s="2">
        <f t="shared" si="46"/>
        <v>0</v>
      </c>
      <c r="BJ266" s="61"/>
      <c r="BK266" s="61"/>
      <c r="BL266" s="61"/>
      <c r="BM266" s="61"/>
      <c r="BN266" s="2">
        <f t="shared" si="47"/>
        <v>0</v>
      </c>
      <c r="BO266" s="61"/>
      <c r="BP266" s="61"/>
      <c r="BQ266" s="61"/>
      <c r="BR266" s="61"/>
      <c r="BS266" s="16"/>
    </row>
    <row r="267" spans="1:71" ht="33.75">
      <c r="A267" s="37" t="s">
        <v>379</v>
      </c>
      <c r="B267" s="38" t="s">
        <v>380</v>
      </c>
      <c r="C267" s="39" t="s">
        <v>42</v>
      </c>
      <c r="D267" s="39" t="s">
        <v>234</v>
      </c>
      <c r="E267" s="39" t="s">
        <v>43</v>
      </c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40"/>
      <c r="AD267" s="39"/>
      <c r="AE267" s="39"/>
      <c r="AF267" s="40"/>
      <c r="AG267" s="41"/>
      <c r="AH267" s="41"/>
      <c r="AI267" s="42"/>
      <c r="AJ267" s="8" t="s">
        <v>102</v>
      </c>
      <c r="AK267" s="9" t="s">
        <v>50</v>
      </c>
      <c r="AL267" s="9" t="s">
        <v>235</v>
      </c>
      <c r="AM267" s="9" t="s">
        <v>105</v>
      </c>
      <c r="AN267" s="9" t="s">
        <v>49</v>
      </c>
      <c r="AO267" s="2">
        <f t="shared" si="43"/>
        <v>0</v>
      </c>
      <c r="AP267" s="2">
        <f t="shared" si="43"/>
        <v>0</v>
      </c>
      <c r="AQ267" s="61"/>
      <c r="AR267" s="61"/>
      <c r="AS267" s="61"/>
      <c r="AT267" s="61"/>
      <c r="AU267" s="61"/>
      <c r="AV267" s="61"/>
      <c r="AW267" s="61"/>
      <c r="AX267" s="61"/>
      <c r="AY267" s="2">
        <f t="shared" si="44"/>
        <v>0</v>
      </c>
      <c r="AZ267" s="61"/>
      <c r="BA267" s="61"/>
      <c r="BB267" s="61"/>
      <c r="BC267" s="61"/>
      <c r="BD267" s="2">
        <f t="shared" si="45"/>
        <v>0</v>
      </c>
      <c r="BE267" s="61"/>
      <c r="BF267" s="61"/>
      <c r="BG267" s="61"/>
      <c r="BH267" s="61"/>
      <c r="BI267" s="2">
        <f t="shared" si="46"/>
        <v>0</v>
      </c>
      <c r="BJ267" s="61"/>
      <c r="BK267" s="61"/>
      <c r="BL267" s="61"/>
      <c r="BM267" s="61"/>
      <c r="BN267" s="2">
        <f t="shared" si="47"/>
        <v>0</v>
      </c>
      <c r="BO267" s="61"/>
      <c r="BP267" s="61"/>
      <c r="BQ267" s="61"/>
      <c r="BR267" s="61"/>
      <c r="BS267" s="16"/>
    </row>
    <row r="268" spans="1:71" ht="22.5" customHeight="1">
      <c r="A268" s="37" t="s">
        <v>381</v>
      </c>
      <c r="B268" s="38" t="s">
        <v>382</v>
      </c>
      <c r="C268" s="39" t="s">
        <v>42</v>
      </c>
      <c r="D268" s="39" t="s">
        <v>234</v>
      </c>
      <c r="E268" s="39" t="s">
        <v>43</v>
      </c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40"/>
      <c r="AD268" s="39"/>
      <c r="AE268" s="39"/>
      <c r="AF268" s="40"/>
      <c r="AG268" s="41"/>
      <c r="AH268" s="41"/>
      <c r="AI268" s="42"/>
      <c r="AJ268" s="8" t="s">
        <v>102</v>
      </c>
      <c r="AK268" s="9" t="s">
        <v>50</v>
      </c>
      <c r="AL268" s="9" t="s">
        <v>235</v>
      </c>
      <c r="AM268" s="9" t="s">
        <v>105</v>
      </c>
      <c r="AN268" s="9" t="s">
        <v>49</v>
      </c>
      <c r="AO268" s="2">
        <f t="shared" si="43"/>
        <v>0</v>
      </c>
      <c r="AP268" s="2">
        <f t="shared" si="43"/>
        <v>0</v>
      </c>
      <c r="AQ268" s="61"/>
      <c r="AR268" s="61"/>
      <c r="AS268" s="61"/>
      <c r="AT268" s="61"/>
      <c r="AU268" s="61"/>
      <c r="AV268" s="61"/>
      <c r="AW268" s="61"/>
      <c r="AX268" s="61"/>
      <c r="AY268" s="2">
        <f t="shared" si="44"/>
        <v>0</v>
      </c>
      <c r="AZ268" s="61"/>
      <c r="BA268" s="61"/>
      <c r="BB268" s="61"/>
      <c r="BC268" s="61"/>
      <c r="BD268" s="2">
        <f t="shared" si="45"/>
        <v>0</v>
      </c>
      <c r="BE268" s="61"/>
      <c r="BF268" s="61"/>
      <c r="BG268" s="61"/>
      <c r="BH268" s="61"/>
      <c r="BI268" s="2">
        <f t="shared" si="46"/>
        <v>0</v>
      </c>
      <c r="BJ268" s="61"/>
      <c r="BK268" s="61"/>
      <c r="BL268" s="61"/>
      <c r="BM268" s="61"/>
      <c r="BN268" s="2">
        <f t="shared" si="47"/>
        <v>0</v>
      </c>
      <c r="BO268" s="61"/>
      <c r="BP268" s="61"/>
      <c r="BQ268" s="61"/>
      <c r="BR268" s="61"/>
      <c r="BS268" s="16"/>
    </row>
    <row r="269" spans="1:71" ht="22.5" customHeight="1">
      <c r="A269" s="37" t="s">
        <v>383</v>
      </c>
      <c r="B269" s="38" t="s">
        <v>384</v>
      </c>
      <c r="C269" s="39" t="s">
        <v>42</v>
      </c>
      <c r="D269" s="39" t="s">
        <v>124</v>
      </c>
      <c r="E269" s="39" t="s">
        <v>43</v>
      </c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40"/>
      <c r="AD269" s="39"/>
      <c r="AE269" s="39"/>
      <c r="AF269" s="40"/>
      <c r="AG269" s="41"/>
      <c r="AH269" s="41"/>
      <c r="AI269" s="42"/>
      <c r="AJ269" s="8" t="s">
        <v>102</v>
      </c>
      <c r="AK269" s="9"/>
      <c r="AL269" s="9"/>
      <c r="AM269" s="9"/>
      <c r="AN269" s="9" t="s">
        <v>49</v>
      </c>
      <c r="AO269" s="2">
        <f t="shared" si="43"/>
        <v>0</v>
      </c>
      <c r="AP269" s="2">
        <f t="shared" si="43"/>
        <v>0</v>
      </c>
      <c r="AQ269" s="61"/>
      <c r="AR269" s="61"/>
      <c r="AS269" s="61"/>
      <c r="AT269" s="61"/>
      <c r="AU269" s="61"/>
      <c r="AV269" s="61"/>
      <c r="AW269" s="61"/>
      <c r="AX269" s="61"/>
      <c r="AY269" s="2">
        <f t="shared" si="44"/>
        <v>0</v>
      </c>
      <c r="AZ269" s="61"/>
      <c r="BA269" s="61"/>
      <c r="BB269" s="61"/>
      <c r="BC269" s="61"/>
      <c r="BD269" s="2">
        <f t="shared" si="45"/>
        <v>0</v>
      </c>
      <c r="BE269" s="61"/>
      <c r="BF269" s="61"/>
      <c r="BG269" s="61"/>
      <c r="BH269" s="61"/>
      <c r="BI269" s="2">
        <f t="shared" si="46"/>
        <v>0</v>
      </c>
      <c r="BJ269" s="61"/>
      <c r="BK269" s="61"/>
      <c r="BL269" s="61"/>
      <c r="BM269" s="61"/>
      <c r="BN269" s="2">
        <f t="shared" si="47"/>
        <v>0</v>
      </c>
      <c r="BO269" s="61"/>
      <c r="BP269" s="61"/>
      <c r="BQ269" s="61"/>
      <c r="BR269" s="61"/>
      <c r="BS269" s="16"/>
    </row>
    <row r="270" spans="1:71" ht="31.5">
      <c r="A270" s="49" t="s">
        <v>385</v>
      </c>
      <c r="B270" s="50" t="s">
        <v>386</v>
      </c>
      <c r="C270" s="50" t="s">
        <v>39</v>
      </c>
      <c r="D270" s="50" t="s">
        <v>39</v>
      </c>
      <c r="E270" s="50" t="s">
        <v>39</v>
      </c>
      <c r="F270" s="50" t="s">
        <v>39</v>
      </c>
      <c r="G270" s="50" t="s">
        <v>39</v>
      </c>
      <c r="H270" s="50" t="s">
        <v>39</v>
      </c>
      <c r="I270" s="50" t="s">
        <v>39</v>
      </c>
      <c r="J270" s="50" t="s">
        <v>39</v>
      </c>
      <c r="K270" s="50" t="s">
        <v>39</v>
      </c>
      <c r="L270" s="50" t="s">
        <v>39</v>
      </c>
      <c r="M270" s="50" t="s">
        <v>39</v>
      </c>
      <c r="N270" s="50" t="s">
        <v>39</v>
      </c>
      <c r="O270" s="50" t="s">
        <v>39</v>
      </c>
      <c r="P270" s="50" t="s">
        <v>39</v>
      </c>
      <c r="Q270" s="50" t="s">
        <v>39</v>
      </c>
      <c r="R270" s="50" t="s">
        <v>39</v>
      </c>
      <c r="S270" s="50" t="s">
        <v>39</v>
      </c>
      <c r="T270" s="50" t="s">
        <v>39</v>
      </c>
      <c r="U270" s="50" t="s">
        <v>39</v>
      </c>
      <c r="V270" s="50" t="s">
        <v>39</v>
      </c>
      <c r="W270" s="50" t="s">
        <v>39</v>
      </c>
      <c r="X270" s="50" t="s">
        <v>39</v>
      </c>
      <c r="Y270" s="50" t="s">
        <v>39</v>
      </c>
      <c r="Z270" s="50" t="s">
        <v>39</v>
      </c>
      <c r="AA270" s="50" t="s">
        <v>39</v>
      </c>
      <c r="AB270" s="50" t="s">
        <v>39</v>
      </c>
      <c r="AC270" s="50" t="s">
        <v>39</v>
      </c>
      <c r="AD270" s="50" t="s">
        <v>39</v>
      </c>
      <c r="AE270" s="50" t="s">
        <v>39</v>
      </c>
      <c r="AF270" s="50" t="s">
        <v>39</v>
      </c>
      <c r="AG270" s="51" t="s">
        <v>39</v>
      </c>
      <c r="AH270" s="51" t="s">
        <v>39</v>
      </c>
      <c r="AI270" s="51" t="s">
        <v>39</v>
      </c>
      <c r="AJ270" s="14" t="s">
        <v>39</v>
      </c>
      <c r="AK270" s="14" t="s">
        <v>39</v>
      </c>
      <c r="AL270" s="14" t="s">
        <v>39</v>
      </c>
      <c r="AM270" s="14" t="s">
        <v>39</v>
      </c>
      <c r="AN270" s="14" t="s">
        <v>39</v>
      </c>
      <c r="AO270" s="2">
        <f>AO153+AO223+AO242+AO249-AO239</f>
        <v>0</v>
      </c>
      <c r="AP270" s="2">
        <f t="shared" ref="AP270:BR270" si="55">AP153+AP223+AP242+AP249-AP239</f>
        <v>0</v>
      </c>
      <c r="AQ270" s="2">
        <f t="shared" si="55"/>
        <v>0</v>
      </c>
      <c r="AR270" s="2">
        <f t="shared" si="55"/>
        <v>0</v>
      </c>
      <c r="AS270" s="2">
        <f t="shared" si="55"/>
        <v>0</v>
      </c>
      <c r="AT270" s="2">
        <f t="shared" si="55"/>
        <v>0</v>
      </c>
      <c r="AU270" s="2">
        <f t="shared" si="55"/>
        <v>0</v>
      </c>
      <c r="AV270" s="2">
        <f t="shared" si="55"/>
        <v>0</v>
      </c>
      <c r="AW270" s="2">
        <f t="shared" si="55"/>
        <v>0</v>
      </c>
      <c r="AX270" s="2">
        <f t="shared" si="55"/>
        <v>0</v>
      </c>
      <c r="AY270" s="2">
        <f t="shared" si="55"/>
        <v>0</v>
      </c>
      <c r="AZ270" s="2">
        <f t="shared" si="55"/>
        <v>0</v>
      </c>
      <c r="BA270" s="2">
        <f t="shared" si="55"/>
        <v>0</v>
      </c>
      <c r="BB270" s="2">
        <f t="shared" si="55"/>
        <v>0</v>
      </c>
      <c r="BC270" s="2">
        <f t="shared" si="55"/>
        <v>0</v>
      </c>
      <c r="BD270" s="2">
        <f t="shared" si="55"/>
        <v>0</v>
      </c>
      <c r="BE270" s="2">
        <f t="shared" si="55"/>
        <v>0</v>
      </c>
      <c r="BF270" s="2">
        <f t="shared" si="55"/>
        <v>0</v>
      </c>
      <c r="BG270" s="2">
        <f t="shared" si="55"/>
        <v>0</v>
      </c>
      <c r="BH270" s="2">
        <f t="shared" si="55"/>
        <v>0</v>
      </c>
      <c r="BI270" s="2">
        <f t="shared" si="55"/>
        <v>0</v>
      </c>
      <c r="BJ270" s="2">
        <f t="shared" si="55"/>
        <v>0</v>
      </c>
      <c r="BK270" s="2">
        <f t="shared" si="55"/>
        <v>0</v>
      </c>
      <c r="BL270" s="2">
        <f t="shared" si="55"/>
        <v>0</v>
      </c>
      <c r="BM270" s="2">
        <f t="shared" si="55"/>
        <v>0</v>
      </c>
      <c r="BN270" s="2">
        <f t="shared" si="55"/>
        <v>0</v>
      </c>
      <c r="BO270" s="2">
        <f t="shared" si="55"/>
        <v>0</v>
      </c>
      <c r="BP270" s="2">
        <f t="shared" si="55"/>
        <v>0</v>
      </c>
      <c r="BQ270" s="2">
        <f t="shared" si="55"/>
        <v>0</v>
      </c>
      <c r="BR270" s="2">
        <f t="shared" si="55"/>
        <v>0</v>
      </c>
      <c r="BS270" s="16"/>
    </row>
    <row r="271" spans="1:71" ht="21.75" thickBot="1">
      <c r="A271" s="73" t="s">
        <v>387</v>
      </c>
      <c r="B271" s="74" t="s">
        <v>388</v>
      </c>
      <c r="C271" s="74" t="s">
        <v>39</v>
      </c>
      <c r="D271" s="74" t="s">
        <v>39</v>
      </c>
      <c r="E271" s="74" t="s">
        <v>39</v>
      </c>
      <c r="F271" s="74" t="s">
        <v>39</v>
      </c>
      <c r="G271" s="74" t="s">
        <v>39</v>
      </c>
      <c r="H271" s="74" t="s">
        <v>39</v>
      </c>
      <c r="I271" s="74" t="s">
        <v>39</v>
      </c>
      <c r="J271" s="74" t="s">
        <v>39</v>
      </c>
      <c r="K271" s="74" t="s">
        <v>39</v>
      </c>
      <c r="L271" s="74" t="s">
        <v>39</v>
      </c>
      <c r="M271" s="74" t="s">
        <v>39</v>
      </c>
      <c r="N271" s="74" t="s">
        <v>39</v>
      </c>
      <c r="O271" s="74" t="s">
        <v>39</v>
      </c>
      <c r="P271" s="74" t="s">
        <v>39</v>
      </c>
      <c r="Q271" s="74" t="s">
        <v>39</v>
      </c>
      <c r="R271" s="74" t="s">
        <v>39</v>
      </c>
      <c r="S271" s="74" t="s">
        <v>39</v>
      </c>
      <c r="T271" s="74" t="s">
        <v>39</v>
      </c>
      <c r="U271" s="74" t="s">
        <v>39</v>
      </c>
      <c r="V271" s="74" t="s">
        <v>39</v>
      </c>
      <c r="W271" s="74" t="s">
        <v>39</v>
      </c>
      <c r="X271" s="74" t="s">
        <v>39</v>
      </c>
      <c r="Y271" s="74" t="s">
        <v>39</v>
      </c>
      <c r="Z271" s="74" t="s">
        <v>39</v>
      </c>
      <c r="AA271" s="74" t="s">
        <v>39</v>
      </c>
      <c r="AB271" s="74" t="s">
        <v>39</v>
      </c>
      <c r="AC271" s="74" t="s">
        <v>39</v>
      </c>
      <c r="AD271" s="74" t="s">
        <v>39</v>
      </c>
      <c r="AE271" s="74" t="s">
        <v>39</v>
      </c>
      <c r="AF271" s="74" t="s">
        <v>39</v>
      </c>
      <c r="AG271" s="75" t="s">
        <v>39</v>
      </c>
      <c r="AH271" s="75" t="s">
        <v>39</v>
      </c>
      <c r="AI271" s="75" t="s">
        <v>39</v>
      </c>
      <c r="AJ271" s="79" t="s">
        <v>39</v>
      </c>
      <c r="AK271" s="79" t="s">
        <v>39</v>
      </c>
      <c r="AL271" s="79" t="s">
        <v>39</v>
      </c>
      <c r="AM271" s="79" t="s">
        <v>39</v>
      </c>
      <c r="AN271" s="79" t="s">
        <v>39</v>
      </c>
      <c r="AO271" s="76">
        <f>AO270+AO257+AO239</f>
        <v>0</v>
      </c>
      <c r="AP271" s="76">
        <f>AP270+AP257+AP239</f>
        <v>0</v>
      </c>
      <c r="AQ271" s="76">
        <f t="shared" ref="AQ271:BR271" si="56">AQ270+AQ257+AQ239</f>
        <v>0</v>
      </c>
      <c r="AR271" s="76">
        <f t="shared" si="56"/>
        <v>0</v>
      </c>
      <c r="AS271" s="76">
        <f t="shared" si="56"/>
        <v>0</v>
      </c>
      <c r="AT271" s="76">
        <f t="shared" si="56"/>
        <v>0</v>
      </c>
      <c r="AU271" s="76">
        <f t="shared" si="56"/>
        <v>0</v>
      </c>
      <c r="AV271" s="76">
        <f t="shared" si="56"/>
        <v>0</v>
      </c>
      <c r="AW271" s="76">
        <f t="shared" si="56"/>
        <v>0</v>
      </c>
      <c r="AX271" s="76">
        <f t="shared" si="56"/>
        <v>0</v>
      </c>
      <c r="AY271" s="76">
        <f t="shared" si="56"/>
        <v>0</v>
      </c>
      <c r="AZ271" s="76">
        <f t="shared" si="56"/>
        <v>0</v>
      </c>
      <c r="BA271" s="76">
        <f t="shared" si="56"/>
        <v>0</v>
      </c>
      <c r="BB271" s="76">
        <f t="shared" si="56"/>
        <v>0</v>
      </c>
      <c r="BC271" s="76">
        <f t="shared" si="56"/>
        <v>0</v>
      </c>
      <c r="BD271" s="76">
        <f t="shared" si="56"/>
        <v>0</v>
      </c>
      <c r="BE271" s="76">
        <f t="shared" si="56"/>
        <v>0</v>
      </c>
      <c r="BF271" s="76">
        <f t="shared" si="56"/>
        <v>0</v>
      </c>
      <c r="BG271" s="76">
        <f t="shared" si="56"/>
        <v>0</v>
      </c>
      <c r="BH271" s="76">
        <f t="shared" si="56"/>
        <v>0</v>
      </c>
      <c r="BI271" s="76">
        <f t="shared" si="56"/>
        <v>0</v>
      </c>
      <c r="BJ271" s="76">
        <f t="shared" si="56"/>
        <v>0</v>
      </c>
      <c r="BK271" s="76">
        <f t="shared" si="56"/>
        <v>0</v>
      </c>
      <c r="BL271" s="76">
        <f t="shared" si="56"/>
        <v>0</v>
      </c>
      <c r="BM271" s="76">
        <f t="shared" si="56"/>
        <v>0</v>
      </c>
      <c r="BN271" s="76">
        <f t="shared" si="56"/>
        <v>0</v>
      </c>
      <c r="BO271" s="76">
        <f t="shared" si="56"/>
        <v>0</v>
      </c>
      <c r="BP271" s="76">
        <f t="shared" si="56"/>
        <v>0</v>
      </c>
      <c r="BQ271" s="76">
        <f t="shared" si="56"/>
        <v>0</v>
      </c>
      <c r="BR271" s="76">
        <f t="shared" si="56"/>
        <v>0</v>
      </c>
      <c r="BS271" s="16"/>
    </row>
    <row r="272" spans="1:71" ht="15.75" thickTop="1">
      <c r="A272" s="57"/>
      <c r="B272" s="58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58"/>
      <c r="AL272" s="58"/>
      <c r="AM272" s="58"/>
      <c r="AN272" s="59"/>
      <c r="AO272" s="59"/>
      <c r="AP272" s="59"/>
      <c r="AQ272" s="59"/>
      <c r="AR272" s="59"/>
      <c r="AS272" s="59"/>
      <c r="AT272" s="59"/>
      <c r="AU272" s="59"/>
      <c r="AV272" s="59"/>
      <c r="AW272" s="59"/>
      <c r="AX272" s="59"/>
      <c r="AY272" s="59"/>
      <c r="AZ272" s="59"/>
      <c r="BA272" s="59"/>
      <c r="BB272" s="59"/>
      <c r="BC272" s="59"/>
      <c r="BD272" s="59"/>
      <c r="BE272" s="59"/>
      <c r="BF272" s="59"/>
      <c r="BG272" s="59"/>
      <c r="BH272" s="59"/>
      <c r="BI272" s="59"/>
      <c r="BJ272" s="59"/>
      <c r="BK272" s="59"/>
      <c r="BL272" s="59"/>
      <c r="BM272" s="59"/>
      <c r="BN272" s="59"/>
      <c r="BO272" s="59"/>
      <c r="BP272" s="59"/>
      <c r="BQ272" s="59"/>
      <c r="BR272" s="59"/>
    </row>
    <row r="273" spans="1:70">
      <c r="A273" s="137"/>
      <c r="B273" s="137"/>
      <c r="C273" s="137"/>
      <c r="D273" s="137"/>
      <c r="E273" s="137"/>
      <c r="F273" s="137"/>
      <c r="G273" s="137"/>
      <c r="H273" s="137"/>
      <c r="I273" s="137"/>
      <c r="J273" s="137"/>
      <c r="K273" s="137"/>
      <c r="L273" s="137"/>
      <c r="M273" s="137"/>
      <c r="N273" s="137"/>
      <c r="O273" s="137"/>
      <c r="P273" s="137"/>
      <c r="Q273" s="137"/>
      <c r="R273" s="137"/>
      <c r="S273" s="137"/>
      <c r="T273" s="137"/>
      <c r="U273" s="137"/>
      <c r="V273" s="137"/>
      <c r="W273" s="137"/>
      <c r="X273" s="137"/>
      <c r="Y273" s="137"/>
      <c r="Z273" s="137"/>
      <c r="AA273" s="137"/>
      <c r="AB273" s="137"/>
      <c r="AC273" s="137"/>
      <c r="AD273" s="137"/>
      <c r="AE273" s="137"/>
      <c r="AF273" s="137"/>
      <c r="AG273" s="137"/>
      <c r="AH273" s="137"/>
      <c r="AI273" s="137"/>
      <c r="AJ273" s="137"/>
      <c r="AK273" s="137"/>
      <c r="AL273" s="137"/>
      <c r="AM273" s="137"/>
      <c r="AN273" s="137"/>
      <c r="AO273" s="137"/>
      <c r="AP273" s="137"/>
      <c r="AQ273" s="137"/>
      <c r="AR273" s="137"/>
      <c r="AS273" s="137"/>
      <c r="AT273" s="137"/>
      <c r="AU273" s="137"/>
      <c r="AV273" s="137"/>
      <c r="AW273" s="137"/>
      <c r="AX273" s="137"/>
      <c r="AY273" s="137"/>
      <c r="AZ273" s="137"/>
      <c r="BA273" s="137"/>
      <c r="BB273" s="137"/>
      <c r="BC273" s="137"/>
      <c r="BD273" s="137"/>
      <c r="BE273" s="137"/>
      <c r="BF273" s="137"/>
      <c r="BG273" s="137"/>
      <c r="BH273" s="137"/>
      <c r="BI273" s="137"/>
      <c r="BJ273" s="137"/>
      <c r="BK273" s="137"/>
      <c r="BL273" s="137"/>
      <c r="BM273" s="137"/>
      <c r="BN273" s="137"/>
      <c r="BO273" s="137"/>
      <c r="BP273" s="137"/>
      <c r="BQ273" s="137"/>
      <c r="BR273" s="137"/>
    </row>
    <row r="275" spans="1:70">
      <c r="AK275" s="82" t="s">
        <v>330</v>
      </c>
      <c r="AL275" s="81"/>
      <c r="AM275" s="81"/>
      <c r="AN275" s="81"/>
    </row>
    <row r="276" spans="1:70">
      <c r="AK276" s="81"/>
      <c r="AL276" s="81"/>
      <c r="AM276" s="81"/>
      <c r="AN276" s="81"/>
    </row>
    <row r="277" spans="1:70">
      <c r="AK277" s="82" t="s">
        <v>90</v>
      </c>
      <c r="AL277" s="81"/>
      <c r="AM277" s="81"/>
      <c r="AN277" s="81"/>
      <c r="AO277" s="17">
        <f>AO115+AO117+AO118+AO120+AO121+AO122+AO123+AO124+AO125+AO126+AO127+AO128+AO116+AO119</f>
        <v>10957264.6</v>
      </c>
      <c r="AP277" s="17">
        <f>AP115+AP117+AP118+AP120+AP121+AP122+AP123+AP124+AP125+AP126+AP127+AP128+AP116+AP119</f>
        <v>10957264.6</v>
      </c>
      <c r="AQ277" s="17">
        <f t="shared" ref="AQ277:BR277" si="57">AQ115+AQ117+AQ118+AQ120+AQ121+AQ122+AQ123+AQ124+AQ125+AQ126+AQ127+AQ128+AQ116+AQ119</f>
        <v>0</v>
      </c>
      <c r="AR277" s="17">
        <f t="shared" si="57"/>
        <v>0</v>
      </c>
      <c r="AS277" s="17">
        <f t="shared" si="57"/>
        <v>45000</v>
      </c>
      <c r="AT277" s="17">
        <f t="shared" si="57"/>
        <v>45000</v>
      </c>
      <c r="AU277" s="17">
        <f t="shared" si="57"/>
        <v>0</v>
      </c>
      <c r="AV277" s="17">
        <f t="shared" si="57"/>
        <v>0</v>
      </c>
      <c r="AW277" s="17">
        <f t="shared" si="57"/>
        <v>10912264.6</v>
      </c>
      <c r="AX277" s="17">
        <f t="shared" si="57"/>
        <v>10912264.6</v>
      </c>
      <c r="AY277" s="17">
        <f t="shared" si="57"/>
        <v>11167600</v>
      </c>
      <c r="AZ277" s="17">
        <f t="shared" si="57"/>
        <v>0</v>
      </c>
      <c r="BA277" s="17">
        <f t="shared" si="57"/>
        <v>0</v>
      </c>
      <c r="BB277" s="17">
        <f t="shared" si="57"/>
        <v>0</v>
      </c>
      <c r="BC277" s="17">
        <f t="shared" si="57"/>
        <v>11167600</v>
      </c>
      <c r="BD277" s="17">
        <f t="shared" si="57"/>
        <v>10339200</v>
      </c>
      <c r="BE277" s="17">
        <f t="shared" si="57"/>
        <v>0</v>
      </c>
      <c r="BF277" s="17">
        <f t="shared" si="57"/>
        <v>0</v>
      </c>
      <c r="BG277" s="17">
        <f t="shared" si="57"/>
        <v>0</v>
      </c>
      <c r="BH277" s="17">
        <f t="shared" si="57"/>
        <v>10339200</v>
      </c>
      <c r="BI277" s="17">
        <f t="shared" si="57"/>
        <v>10318100</v>
      </c>
      <c r="BJ277" s="17">
        <f t="shared" si="57"/>
        <v>0</v>
      </c>
      <c r="BK277" s="17">
        <f t="shared" si="57"/>
        <v>0</v>
      </c>
      <c r="BL277" s="17">
        <f t="shared" si="57"/>
        <v>0</v>
      </c>
      <c r="BM277" s="17">
        <f t="shared" si="57"/>
        <v>10318100</v>
      </c>
      <c r="BN277" s="17">
        <f t="shared" si="57"/>
        <v>10226800</v>
      </c>
      <c r="BO277" s="17">
        <f t="shared" si="57"/>
        <v>0</v>
      </c>
      <c r="BP277" s="17">
        <f t="shared" si="57"/>
        <v>0</v>
      </c>
      <c r="BQ277" s="17">
        <f t="shared" si="57"/>
        <v>0</v>
      </c>
      <c r="BR277" s="17">
        <f t="shared" si="57"/>
        <v>10226800</v>
      </c>
    </row>
    <row r="278" spans="1:70">
      <c r="AK278" s="81"/>
      <c r="AL278" s="81"/>
      <c r="AM278" s="81"/>
      <c r="AN278" s="81"/>
    </row>
    <row r="279" spans="1:70">
      <c r="AK279" s="82" t="s">
        <v>396</v>
      </c>
      <c r="AL279" s="81"/>
      <c r="AM279" s="81"/>
      <c r="AN279" s="81"/>
      <c r="AO279" s="17">
        <f>AO130+AO131</f>
        <v>0</v>
      </c>
      <c r="AP279" s="17">
        <f t="shared" ref="AP279:BR279" si="58">AP130+AP131</f>
        <v>0</v>
      </c>
      <c r="AQ279" s="17">
        <f t="shared" si="58"/>
        <v>0</v>
      </c>
      <c r="AR279" s="17">
        <f t="shared" si="58"/>
        <v>0</v>
      </c>
      <c r="AS279" s="17">
        <f t="shared" si="58"/>
        <v>0</v>
      </c>
      <c r="AT279" s="17">
        <f t="shared" si="58"/>
        <v>0</v>
      </c>
      <c r="AU279" s="17">
        <f t="shared" si="58"/>
        <v>0</v>
      </c>
      <c r="AV279" s="17">
        <f t="shared" si="58"/>
        <v>0</v>
      </c>
      <c r="AW279" s="17">
        <f t="shared" si="58"/>
        <v>0</v>
      </c>
      <c r="AX279" s="17">
        <f t="shared" si="58"/>
        <v>0</v>
      </c>
      <c r="AY279" s="17">
        <f t="shared" si="58"/>
        <v>0</v>
      </c>
      <c r="AZ279" s="17">
        <f t="shared" si="58"/>
        <v>0</v>
      </c>
      <c r="BA279" s="17">
        <f t="shared" si="58"/>
        <v>0</v>
      </c>
      <c r="BB279" s="17">
        <f t="shared" si="58"/>
        <v>0</v>
      </c>
      <c r="BC279" s="17">
        <f t="shared" si="58"/>
        <v>0</v>
      </c>
      <c r="BD279" s="17">
        <f t="shared" si="58"/>
        <v>0</v>
      </c>
      <c r="BE279" s="17">
        <f t="shared" si="58"/>
        <v>0</v>
      </c>
      <c r="BF279" s="17">
        <f t="shared" si="58"/>
        <v>0</v>
      </c>
      <c r="BG279" s="17">
        <f t="shared" si="58"/>
        <v>0</v>
      </c>
      <c r="BH279" s="17">
        <f t="shared" si="58"/>
        <v>0</v>
      </c>
      <c r="BI279" s="17">
        <f t="shared" si="58"/>
        <v>0</v>
      </c>
      <c r="BJ279" s="17">
        <f t="shared" si="58"/>
        <v>0</v>
      </c>
      <c r="BK279" s="17">
        <f t="shared" si="58"/>
        <v>0</v>
      </c>
      <c r="BL279" s="17">
        <f t="shared" si="58"/>
        <v>0</v>
      </c>
      <c r="BM279" s="17">
        <f t="shared" si="58"/>
        <v>0</v>
      </c>
      <c r="BN279" s="17">
        <f t="shared" si="58"/>
        <v>0</v>
      </c>
      <c r="BO279" s="17">
        <f t="shared" si="58"/>
        <v>0</v>
      </c>
      <c r="BP279" s="17">
        <f t="shared" si="58"/>
        <v>0</v>
      </c>
      <c r="BQ279" s="17">
        <f t="shared" si="58"/>
        <v>0</v>
      </c>
      <c r="BR279" s="17">
        <f t="shared" si="58"/>
        <v>0</v>
      </c>
    </row>
    <row r="280" spans="1:70">
      <c r="AK280" s="81"/>
      <c r="AL280" s="81"/>
      <c r="AM280" s="81"/>
      <c r="AN280" s="81"/>
    </row>
    <row r="281" spans="1:70">
      <c r="AK281" s="82" t="s">
        <v>47</v>
      </c>
      <c r="AL281" s="81"/>
      <c r="AM281" s="81"/>
      <c r="AN281" s="81"/>
      <c r="AO281" s="17">
        <f>AO24</f>
        <v>0</v>
      </c>
      <c r="AP281" s="17">
        <f t="shared" ref="AP281:BR281" si="59">AP24</f>
        <v>0</v>
      </c>
      <c r="AQ281" s="17">
        <f t="shared" si="59"/>
        <v>0</v>
      </c>
      <c r="AR281" s="17">
        <f t="shared" si="59"/>
        <v>0</v>
      </c>
      <c r="AS281" s="17">
        <f t="shared" si="59"/>
        <v>0</v>
      </c>
      <c r="AT281" s="17">
        <f t="shared" si="59"/>
        <v>0</v>
      </c>
      <c r="AU281" s="17">
        <f t="shared" si="59"/>
        <v>0</v>
      </c>
      <c r="AV281" s="17">
        <f t="shared" si="59"/>
        <v>0</v>
      </c>
      <c r="AW281" s="17">
        <f t="shared" si="59"/>
        <v>0</v>
      </c>
      <c r="AX281" s="17">
        <f t="shared" si="59"/>
        <v>0</v>
      </c>
      <c r="AY281" s="17">
        <f t="shared" si="59"/>
        <v>10000</v>
      </c>
      <c r="AZ281" s="17">
        <f t="shared" si="59"/>
        <v>0</v>
      </c>
      <c r="BA281" s="17">
        <f t="shared" si="59"/>
        <v>0</v>
      </c>
      <c r="BB281" s="17">
        <f t="shared" si="59"/>
        <v>0</v>
      </c>
      <c r="BC281" s="17">
        <f t="shared" si="59"/>
        <v>10000</v>
      </c>
      <c r="BD281" s="17">
        <f t="shared" si="59"/>
        <v>10000</v>
      </c>
      <c r="BE281" s="17">
        <f t="shared" si="59"/>
        <v>0</v>
      </c>
      <c r="BF281" s="17">
        <f t="shared" si="59"/>
        <v>0</v>
      </c>
      <c r="BG281" s="17">
        <f t="shared" si="59"/>
        <v>0</v>
      </c>
      <c r="BH281" s="17">
        <f t="shared" si="59"/>
        <v>10000</v>
      </c>
      <c r="BI281" s="17">
        <f t="shared" si="59"/>
        <v>20000</v>
      </c>
      <c r="BJ281" s="17">
        <f t="shared" si="59"/>
        <v>0</v>
      </c>
      <c r="BK281" s="17">
        <f t="shared" si="59"/>
        <v>0</v>
      </c>
      <c r="BL281" s="17">
        <f t="shared" si="59"/>
        <v>0</v>
      </c>
      <c r="BM281" s="17">
        <f t="shared" si="59"/>
        <v>20000</v>
      </c>
      <c r="BN281" s="17">
        <f t="shared" si="59"/>
        <v>30000</v>
      </c>
      <c r="BO281" s="17">
        <f t="shared" si="59"/>
        <v>0</v>
      </c>
      <c r="BP281" s="17">
        <f t="shared" si="59"/>
        <v>0</v>
      </c>
      <c r="BQ281" s="17">
        <f t="shared" si="59"/>
        <v>0</v>
      </c>
      <c r="BR281" s="17">
        <f t="shared" si="59"/>
        <v>30000</v>
      </c>
    </row>
    <row r="282" spans="1:70">
      <c r="AK282" s="81"/>
      <c r="AL282" s="81"/>
      <c r="AM282" s="81"/>
      <c r="AN282" s="81"/>
    </row>
    <row r="283" spans="1:70">
      <c r="AK283" s="82" t="s">
        <v>50</v>
      </c>
      <c r="AL283" s="81"/>
      <c r="AM283" s="81"/>
      <c r="AN283" s="81"/>
      <c r="AO283" s="17">
        <f t="shared" ref="AO283:BR283" si="60">AO148+AO146+AO145+AO142+AO141+AO25</f>
        <v>979808</v>
      </c>
      <c r="AP283" s="17">
        <f t="shared" si="60"/>
        <v>979808</v>
      </c>
      <c r="AQ283" s="17">
        <f t="shared" si="60"/>
        <v>0</v>
      </c>
      <c r="AR283" s="17">
        <f t="shared" si="60"/>
        <v>0</v>
      </c>
      <c r="AS283" s="17">
        <f t="shared" si="60"/>
        <v>0</v>
      </c>
      <c r="AT283" s="17">
        <f t="shared" si="60"/>
        <v>0</v>
      </c>
      <c r="AU283" s="17">
        <f t="shared" si="60"/>
        <v>0</v>
      </c>
      <c r="AV283" s="17">
        <f t="shared" si="60"/>
        <v>0</v>
      </c>
      <c r="AW283" s="17">
        <f t="shared" si="60"/>
        <v>979808</v>
      </c>
      <c r="AX283" s="17">
        <f t="shared" si="60"/>
        <v>979808</v>
      </c>
      <c r="AY283" s="17">
        <f t="shared" si="60"/>
        <v>1025500</v>
      </c>
      <c r="AZ283" s="17">
        <f t="shared" si="60"/>
        <v>0</v>
      </c>
      <c r="BA283" s="17">
        <f t="shared" si="60"/>
        <v>0</v>
      </c>
      <c r="BB283" s="17">
        <f t="shared" si="60"/>
        <v>0</v>
      </c>
      <c r="BC283" s="17">
        <f t="shared" si="60"/>
        <v>1025500</v>
      </c>
      <c r="BD283" s="17">
        <f t="shared" si="60"/>
        <v>974500</v>
      </c>
      <c r="BE283" s="17">
        <f t="shared" si="60"/>
        <v>0</v>
      </c>
      <c r="BF283" s="17">
        <f t="shared" si="60"/>
        <v>0</v>
      </c>
      <c r="BG283" s="17">
        <f t="shared" si="60"/>
        <v>0</v>
      </c>
      <c r="BH283" s="17">
        <f t="shared" si="60"/>
        <v>974500</v>
      </c>
      <c r="BI283" s="17">
        <f t="shared" si="60"/>
        <v>702600</v>
      </c>
      <c r="BJ283" s="17">
        <f t="shared" si="60"/>
        <v>0</v>
      </c>
      <c r="BK283" s="17">
        <f t="shared" si="60"/>
        <v>0</v>
      </c>
      <c r="BL283" s="17">
        <f t="shared" si="60"/>
        <v>0</v>
      </c>
      <c r="BM283" s="17">
        <f t="shared" si="60"/>
        <v>1024500</v>
      </c>
      <c r="BN283" s="17">
        <f t="shared" si="60"/>
        <v>1024500</v>
      </c>
      <c r="BO283" s="17">
        <f t="shared" si="60"/>
        <v>0</v>
      </c>
      <c r="BP283" s="17">
        <f t="shared" si="60"/>
        <v>0</v>
      </c>
      <c r="BQ283" s="17">
        <f t="shared" si="60"/>
        <v>0</v>
      </c>
      <c r="BR283" s="17">
        <f t="shared" si="60"/>
        <v>1024500</v>
      </c>
    </row>
    <row r="284" spans="1:70">
      <c r="AK284" s="81"/>
      <c r="AL284" s="81"/>
      <c r="AM284" s="81"/>
      <c r="AN284" s="81"/>
    </row>
    <row r="285" spans="1:70">
      <c r="AK285" s="82" t="s">
        <v>361</v>
      </c>
      <c r="AL285" s="81"/>
      <c r="AM285" s="81"/>
      <c r="AN285" s="81"/>
    </row>
    <row r="286" spans="1:70">
      <c r="AK286" s="81"/>
      <c r="AL286" s="81"/>
      <c r="AM286" s="81"/>
      <c r="AN286" s="81"/>
    </row>
    <row r="287" spans="1:70">
      <c r="AK287" s="82" t="s">
        <v>60</v>
      </c>
      <c r="AL287" s="81"/>
      <c r="AM287" s="81"/>
      <c r="AN287" s="81"/>
      <c r="AO287" s="17">
        <f>AO109+AO108</f>
        <v>90506</v>
      </c>
      <c r="AP287" s="17">
        <f t="shared" ref="AP287:BR287" si="61">AP109+AP108</f>
        <v>90506</v>
      </c>
      <c r="AQ287" s="17">
        <f t="shared" si="61"/>
        <v>0</v>
      </c>
      <c r="AR287" s="17">
        <f t="shared" si="61"/>
        <v>0</v>
      </c>
      <c r="AS287" s="17">
        <f t="shared" si="61"/>
        <v>0</v>
      </c>
      <c r="AT287" s="17">
        <f t="shared" si="61"/>
        <v>0</v>
      </c>
      <c r="AU287" s="17">
        <f t="shared" si="61"/>
        <v>0</v>
      </c>
      <c r="AV287" s="17">
        <f t="shared" si="61"/>
        <v>0</v>
      </c>
      <c r="AW287" s="17">
        <f t="shared" si="61"/>
        <v>90506</v>
      </c>
      <c r="AX287" s="17">
        <f t="shared" si="61"/>
        <v>90506</v>
      </c>
      <c r="AY287" s="17">
        <f t="shared" si="61"/>
        <v>130000</v>
      </c>
      <c r="AZ287" s="17">
        <f t="shared" si="61"/>
        <v>0</v>
      </c>
      <c r="BA287" s="17">
        <f t="shared" si="61"/>
        <v>0</v>
      </c>
      <c r="BB287" s="17">
        <f t="shared" si="61"/>
        <v>0</v>
      </c>
      <c r="BC287" s="17">
        <f t="shared" si="61"/>
        <v>130000</v>
      </c>
      <c r="BD287" s="17">
        <f t="shared" si="61"/>
        <v>170000</v>
      </c>
      <c r="BE287" s="17">
        <f t="shared" si="61"/>
        <v>0</v>
      </c>
      <c r="BF287" s="17">
        <f t="shared" si="61"/>
        <v>0</v>
      </c>
      <c r="BG287" s="17">
        <f t="shared" si="61"/>
        <v>0</v>
      </c>
      <c r="BH287" s="17">
        <f t="shared" si="61"/>
        <v>170000</v>
      </c>
      <c r="BI287" s="17">
        <f t="shared" si="61"/>
        <v>170000</v>
      </c>
      <c r="BJ287" s="17">
        <f t="shared" si="61"/>
        <v>0</v>
      </c>
      <c r="BK287" s="17">
        <f t="shared" si="61"/>
        <v>0</v>
      </c>
      <c r="BL287" s="17">
        <f t="shared" si="61"/>
        <v>0</v>
      </c>
      <c r="BM287" s="17">
        <f t="shared" si="61"/>
        <v>170000</v>
      </c>
      <c r="BN287" s="17">
        <f t="shared" si="61"/>
        <v>190000</v>
      </c>
      <c r="BO287" s="17">
        <f t="shared" si="61"/>
        <v>0</v>
      </c>
      <c r="BP287" s="17">
        <f t="shared" si="61"/>
        <v>0</v>
      </c>
      <c r="BQ287" s="17">
        <f t="shared" si="61"/>
        <v>0</v>
      </c>
      <c r="BR287" s="17">
        <f t="shared" si="61"/>
        <v>190000</v>
      </c>
    </row>
    <row r="288" spans="1:70">
      <c r="AK288" s="81"/>
      <c r="AL288" s="81"/>
      <c r="AM288" s="81"/>
      <c r="AN288" s="81"/>
    </row>
    <row r="289" spans="37:70">
      <c r="AK289" s="82" t="s">
        <v>324</v>
      </c>
      <c r="AL289" s="81"/>
      <c r="AM289" s="81"/>
      <c r="AN289" s="81"/>
    </row>
    <row r="290" spans="37:70">
      <c r="AK290" s="81"/>
      <c r="AL290" s="81"/>
      <c r="AM290" s="81"/>
      <c r="AN290" s="81"/>
    </row>
    <row r="291" spans="37:70">
      <c r="AK291" s="82" t="s">
        <v>106</v>
      </c>
      <c r="AL291" s="81"/>
      <c r="AM291" s="81"/>
      <c r="AN291" s="81"/>
    </row>
    <row r="292" spans="37:70">
      <c r="AK292" s="81"/>
      <c r="AL292" s="81"/>
      <c r="AM292" s="81"/>
      <c r="AN292" s="81"/>
    </row>
    <row r="293" spans="37:70">
      <c r="AK293" s="82" t="s">
        <v>297</v>
      </c>
      <c r="AL293" s="81"/>
      <c r="AM293" s="81"/>
      <c r="AN293" s="81"/>
    </row>
    <row r="294" spans="37:70">
      <c r="AK294" s="81"/>
      <c r="AL294" s="81"/>
      <c r="AM294" s="81"/>
      <c r="AN294" s="81"/>
    </row>
    <row r="295" spans="37:70">
      <c r="AK295" s="82" t="s">
        <v>58</v>
      </c>
      <c r="AL295" s="81"/>
      <c r="AM295" s="81"/>
      <c r="AN295" s="81"/>
      <c r="AO295" s="17">
        <f>AO44+AO45+AO46+AO47+AO48+AO49+AO50+AO51+AO52+AO53+AO54+AO55+AO56</f>
        <v>29953248.660000004</v>
      </c>
      <c r="AP295" s="17">
        <f>AP44+AP45+AP46+AP47+AP48+AP49+AP50+AP51+AP52+AP53+AP54+AP55+AP56</f>
        <v>29953248.660000004</v>
      </c>
      <c r="AQ295" s="17">
        <f t="shared" ref="AQ295:BR295" si="62">AQ44+AQ45+AQ46+AQ47+AQ48+AQ49+AQ50+AQ51+AQ52+AQ53+AQ54+AQ55+AQ56</f>
        <v>0</v>
      </c>
      <c r="AR295" s="17">
        <f t="shared" si="62"/>
        <v>0</v>
      </c>
      <c r="AS295" s="17">
        <f t="shared" si="62"/>
        <v>20047156.629999999</v>
      </c>
      <c r="AT295" s="17">
        <f t="shared" si="62"/>
        <v>20047156.629999999</v>
      </c>
      <c r="AU295" s="17">
        <f t="shared" si="62"/>
        <v>0</v>
      </c>
      <c r="AV295" s="17">
        <f t="shared" si="62"/>
        <v>0</v>
      </c>
      <c r="AW295" s="17">
        <f t="shared" si="62"/>
        <v>9906092.0299999993</v>
      </c>
      <c r="AX295" s="17">
        <f t="shared" si="62"/>
        <v>9906092.0299999993</v>
      </c>
      <c r="AY295" s="17">
        <f t="shared" si="62"/>
        <v>26642432.049999997</v>
      </c>
      <c r="AZ295" s="17">
        <f t="shared" si="62"/>
        <v>0</v>
      </c>
      <c r="BA295" s="17">
        <f t="shared" si="62"/>
        <v>15354679.159999998</v>
      </c>
      <c r="BB295" s="17">
        <f t="shared" si="62"/>
        <v>150000</v>
      </c>
      <c r="BC295" s="17">
        <f t="shared" si="62"/>
        <v>11137752.890000001</v>
      </c>
      <c r="BD295" s="17">
        <f t="shared" si="62"/>
        <v>6730000</v>
      </c>
      <c r="BE295" s="17">
        <f t="shared" si="62"/>
        <v>0</v>
      </c>
      <c r="BF295" s="17">
        <f t="shared" si="62"/>
        <v>0</v>
      </c>
      <c r="BG295" s="17">
        <f t="shared" si="62"/>
        <v>0</v>
      </c>
      <c r="BH295" s="17">
        <f t="shared" si="62"/>
        <v>6730000</v>
      </c>
      <c r="BI295" s="17">
        <f t="shared" si="62"/>
        <v>7558000</v>
      </c>
      <c r="BJ295" s="17">
        <f t="shared" si="62"/>
        <v>0</v>
      </c>
      <c r="BK295" s="17">
        <f t="shared" si="62"/>
        <v>0</v>
      </c>
      <c r="BL295" s="17">
        <f t="shared" si="62"/>
        <v>0</v>
      </c>
      <c r="BM295" s="17">
        <f t="shared" si="62"/>
        <v>7558000</v>
      </c>
      <c r="BN295" s="17">
        <f t="shared" si="62"/>
        <v>8092000</v>
      </c>
      <c r="BO295" s="17">
        <f t="shared" si="62"/>
        <v>0</v>
      </c>
      <c r="BP295" s="17">
        <f t="shared" si="62"/>
        <v>0</v>
      </c>
      <c r="BQ295" s="17">
        <f t="shared" si="62"/>
        <v>0</v>
      </c>
      <c r="BR295" s="17">
        <f t="shared" si="62"/>
        <v>8092000</v>
      </c>
    </row>
    <row r="296" spans="37:70">
      <c r="AK296" s="81"/>
      <c r="AL296" s="81"/>
      <c r="AM296" s="81"/>
      <c r="AN296" s="81"/>
    </row>
    <row r="297" spans="37:70">
      <c r="AK297" s="82" t="s">
        <v>57</v>
      </c>
      <c r="AL297" s="81"/>
      <c r="AM297" s="81"/>
      <c r="AN297" s="81"/>
      <c r="AO297" s="17">
        <f>AO110</f>
        <v>1006369.27</v>
      </c>
      <c r="AP297" s="17">
        <f t="shared" ref="AP297:BR297" si="63">AP110</f>
        <v>1006369.27</v>
      </c>
      <c r="AQ297" s="17">
        <f t="shared" si="63"/>
        <v>0</v>
      </c>
      <c r="AR297" s="17">
        <f t="shared" si="63"/>
        <v>0</v>
      </c>
      <c r="AS297" s="17">
        <f t="shared" si="63"/>
        <v>0</v>
      </c>
      <c r="AT297" s="17">
        <f t="shared" si="63"/>
        <v>0</v>
      </c>
      <c r="AU297" s="17">
        <f t="shared" si="63"/>
        <v>0</v>
      </c>
      <c r="AV297" s="17">
        <f t="shared" si="63"/>
        <v>0</v>
      </c>
      <c r="AW297" s="17">
        <f t="shared" si="63"/>
        <v>1006369.27</v>
      </c>
      <c r="AX297" s="17">
        <f t="shared" si="63"/>
        <v>1006369.27</v>
      </c>
      <c r="AY297" s="17">
        <f t="shared" si="63"/>
        <v>550000</v>
      </c>
      <c r="AZ297" s="17">
        <f t="shared" si="63"/>
        <v>0</v>
      </c>
      <c r="BA297" s="17">
        <f t="shared" si="63"/>
        <v>0</v>
      </c>
      <c r="BB297" s="17">
        <f t="shared" si="63"/>
        <v>0</v>
      </c>
      <c r="BC297" s="17">
        <f t="shared" si="63"/>
        <v>550000</v>
      </c>
      <c r="BD297" s="17">
        <f t="shared" si="63"/>
        <v>200000</v>
      </c>
      <c r="BE297" s="17">
        <f t="shared" si="63"/>
        <v>0</v>
      </c>
      <c r="BF297" s="17">
        <f t="shared" si="63"/>
        <v>0</v>
      </c>
      <c r="BG297" s="17">
        <f t="shared" si="63"/>
        <v>0</v>
      </c>
      <c r="BH297" s="17">
        <f t="shared" si="63"/>
        <v>200000</v>
      </c>
      <c r="BI297" s="17">
        <f t="shared" si="63"/>
        <v>200000</v>
      </c>
      <c r="BJ297" s="17">
        <f t="shared" si="63"/>
        <v>0</v>
      </c>
      <c r="BK297" s="17">
        <f t="shared" si="63"/>
        <v>0</v>
      </c>
      <c r="BL297" s="17">
        <f t="shared" si="63"/>
        <v>0</v>
      </c>
      <c r="BM297" s="17">
        <f t="shared" si="63"/>
        <v>200000</v>
      </c>
      <c r="BN297" s="17">
        <f t="shared" si="63"/>
        <v>200000</v>
      </c>
      <c r="BO297" s="17">
        <f t="shared" si="63"/>
        <v>0</v>
      </c>
      <c r="BP297" s="17">
        <f t="shared" si="63"/>
        <v>0</v>
      </c>
      <c r="BQ297" s="17">
        <f t="shared" si="63"/>
        <v>0</v>
      </c>
      <c r="BR297" s="17">
        <f t="shared" si="63"/>
        <v>200000</v>
      </c>
    </row>
    <row r="298" spans="37:70">
      <c r="AK298" s="81"/>
      <c r="AL298" s="81"/>
      <c r="AM298" s="81"/>
      <c r="AN298" s="81"/>
    </row>
    <row r="299" spans="37:70">
      <c r="AK299" s="82" t="s">
        <v>149</v>
      </c>
      <c r="AL299" s="81"/>
      <c r="AM299" s="81"/>
      <c r="AN299" s="81"/>
      <c r="AO299" s="17">
        <f>AO57+AO58+AO59+AO60</f>
        <v>1310482.8</v>
      </c>
      <c r="AP299" s="17">
        <f t="shared" ref="AP299:BR299" si="64">AP57+AP58+AP59+AP60</f>
        <v>1310482.8</v>
      </c>
      <c r="AQ299" s="17">
        <f t="shared" si="64"/>
        <v>0</v>
      </c>
      <c r="AR299" s="17">
        <f t="shared" si="64"/>
        <v>0</v>
      </c>
      <c r="AS299" s="17">
        <f t="shared" si="64"/>
        <v>866250</v>
      </c>
      <c r="AT299" s="17">
        <f t="shared" si="64"/>
        <v>866250</v>
      </c>
      <c r="AU299" s="17">
        <f t="shared" si="64"/>
        <v>0</v>
      </c>
      <c r="AV299" s="17">
        <f t="shared" si="64"/>
        <v>0</v>
      </c>
      <c r="AW299" s="17">
        <f t="shared" si="64"/>
        <v>444232.8</v>
      </c>
      <c r="AX299" s="17">
        <f t="shared" si="64"/>
        <v>444232.8</v>
      </c>
      <c r="AY299" s="17">
        <f t="shared" si="64"/>
        <v>110000</v>
      </c>
      <c r="AZ299" s="17">
        <f t="shared" si="64"/>
        <v>0</v>
      </c>
      <c r="BA299" s="17">
        <f t="shared" si="64"/>
        <v>0</v>
      </c>
      <c r="BB299" s="17">
        <f t="shared" si="64"/>
        <v>0</v>
      </c>
      <c r="BC299" s="17">
        <f t="shared" si="64"/>
        <v>110000</v>
      </c>
      <c r="BD299" s="17">
        <f t="shared" si="64"/>
        <v>100000</v>
      </c>
      <c r="BE299" s="17">
        <f t="shared" si="64"/>
        <v>0</v>
      </c>
      <c r="BF299" s="17">
        <f t="shared" si="64"/>
        <v>0</v>
      </c>
      <c r="BG299" s="17">
        <f t="shared" si="64"/>
        <v>0</v>
      </c>
      <c r="BH299" s="17">
        <f t="shared" si="64"/>
        <v>100000</v>
      </c>
      <c r="BI299" s="17">
        <f t="shared" si="64"/>
        <v>100000</v>
      </c>
      <c r="BJ299" s="17">
        <f t="shared" si="64"/>
        <v>0</v>
      </c>
      <c r="BK299" s="17">
        <f t="shared" si="64"/>
        <v>0</v>
      </c>
      <c r="BL299" s="17">
        <f t="shared" si="64"/>
        <v>0</v>
      </c>
      <c r="BM299" s="17">
        <f t="shared" si="64"/>
        <v>100000</v>
      </c>
      <c r="BN299" s="17">
        <f t="shared" si="64"/>
        <v>100000</v>
      </c>
      <c r="BO299" s="17">
        <f t="shared" si="64"/>
        <v>0</v>
      </c>
      <c r="BP299" s="17">
        <f t="shared" si="64"/>
        <v>0</v>
      </c>
      <c r="BQ299" s="17">
        <f t="shared" si="64"/>
        <v>0</v>
      </c>
      <c r="BR299" s="17">
        <f t="shared" si="64"/>
        <v>100000</v>
      </c>
    </row>
    <row r="300" spans="37:70">
      <c r="AK300" s="81"/>
      <c r="AL300" s="81"/>
      <c r="AM300" s="81"/>
      <c r="AN300" s="81"/>
    </row>
    <row r="301" spans="37:70">
      <c r="AK301" s="82" t="s">
        <v>110</v>
      </c>
      <c r="AL301" s="81"/>
      <c r="AM301" s="81"/>
      <c r="AN301" s="81"/>
      <c r="AO301" s="17">
        <f t="shared" ref="AO301:BR301" si="65">AO28+AO29+AO30+AO31+AO32+AO33+AO34+AO35</f>
        <v>3831708.4699999997</v>
      </c>
      <c r="AP301" s="17">
        <f t="shared" si="65"/>
        <v>3831505.08</v>
      </c>
      <c r="AQ301" s="17">
        <f t="shared" si="65"/>
        <v>0</v>
      </c>
      <c r="AR301" s="17">
        <f t="shared" si="65"/>
        <v>0</v>
      </c>
      <c r="AS301" s="17">
        <f t="shared" si="65"/>
        <v>3030300</v>
      </c>
      <c r="AT301" s="17">
        <f t="shared" si="65"/>
        <v>3030096.61</v>
      </c>
      <c r="AU301" s="17">
        <f t="shared" si="65"/>
        <v>0</v>
      </c>
      <c r="AV301" s="17">
        <f t="shared" si="65"/>
        <v>0</v>
      </c>
      <c r="AW301" s="17">
        <f t="shared" si="65"/>
        <v>801408.47</v>
      </c>
      <c r="AX301" s="17">
        <f t="shared" si="65"/>
        <v>801408.47</v>
      </c>
      <c r="AY301" s="17">
        <f t="shared" si="65"/>
        <v>12728399.57</v>
      </c>
      <c r="AZ301" s="17">
        <f t="shared" si="65"/>
        <v>0</v>
      </c>
      <c r="BA301" s="17">
        <f t="shared" si="65"/>
        <v>10000000</v>
      </c>
      <c r="BB301" s="17">
        <f t="shared" si="65"/>
        <v>0</v>
      </c>
      <c r="BC301" s="17">
        <f t="shared" si="65"/>
        <v>2728399.57</v>
      </c>
      <c r="BD301" s="17">
        <f t="shared" si="65"/>
        <v>1339200</v>
      </c>
      <c r="BE301" s="17">
        <f t="shared" si="65"/>
        <v>0</v>
      </c>
      <c r="BF301" s="17">
        <f t="shared" si="65"/>
        <v>0</v>
      </c>
      <c r="BG301" s="17">
        <f t="shared" si="65"/>
        <v>0</v>
      </c>
      <c r="BH301" s="17">
        <f t="shared" si="65"/>
        <v>1339200</v>
      </c>
      <c r="BI301" s="17">
        <f t="shared" si="65"/>
        <v>500000</v>
      </c>
      <c r="BJ301" s="17">
        <f t="shared" si="65"/>
        <v>0</v>
      </c>
      <c r="BK301" s="17">
        <f t="shared" si="65"/>
        <v>0</v>
      </c>
      <c r="BL301" s="17">
        <f t="shared" si="65"/>
        <v>0</v>
      </c>
      <c r="BM301" s="17">
        <f t="shared" si="65"/>
        <v>500000</v>
      </c>
      <c r="BN301" s="17">
        <f t="shared" si="65"/>
        <v>500000</v>
      </c>
      <c r="BO301" s="17">
        <f t="shared" si="65"/>
        <v>0</v>
      </c>
      <c r="BP301" s="17">
        <f t="shared" si="65"/>
        <v>0</v>
      </c>
      <c r="BQ301" s="17">
        <f t="shared" si="65"/>
        <v>0</v>
      </c>
      <c r="BR301" s="17">
        <f t="shared" si="65"/>
        <v>500000</v>
      </c>
    </row>
    <row r="302" spans="37:70">
      <c r="AK302" s="81"/>
      <c r="AL302" s="81"/>
      <c r="AM302" s="81"/>
      <c r="AN302" s="81"/>
    </row>
    <row r="303" spans="37:70">
      <c r="AK303" s="82" t="s">
        <v>113</v>
      </c>
      <c r="AL303" s="81"/>
      <c r="AM303" s="81"/>
      <c r="AN303" s="81"/>
      <c r="AO303" s="17">
        <f t="shared" ref="AO303:BR303" si="66">AO37+AO38+AO39+AO77+AO78+AO79+AO80+AO81+AO82+AO84+AO86+AO87+AO88+AO89+AO90+AO91+AO92+AO93+AO94+AO95+AO96+AO97+AO98+AO99+AO100+AO101+AO102+AO103+AO104+AO106+AO40+AO83+AO105+AO85+AO107</f>
        <v>20826945.679999996</v>
      </c>
      <c r="AP303" s="17">
        <f t="shared" si="66"/>
        <v>20826945.679999996</v>
      </c>
      <c r="AQ303" s="17">
        <f t="shared" si="66"/>
        <v>0</v>
      </c>
      <c r="AR303" s="17">
        <f t="shared" si="66"/>
        <v>0</v>
      </c>
      <c r="AS303" s="17">
        <f t="shared" si="66"/>
        <v>3693485</v>
      </c>
      <c r="AT303" s="17">
        <f t="shared" si="66"/>
        <v>3693485</v>
      </c>
      <c r="AU303" s="17">
        <f t="shared" si="66"/>
        <v>196614.3</v>
      </c>
      <c r="AV303" s="17">
        <f t="shared" si="66"/>
        <v>196614.3</v>
      </c>
      <c r="AW303" s="17">
        <f t="shared" si="66"/>
        <v>16936846.379999999</v>
      </c>
      <c r="AX303" s="17">
        <f t="shared" si="66"/>
        <v>16936846.379999999</v>
      </c>
      <c r="AY303" s="17">
        <f t="shared" si="66"/>
        <v>22391845.199999999</v>
      </c>
      <c r="AZ303" s="17">
        <f t="shared" si="66"/>
        <v>0</v>
      </c>
      <c r="BA303" s="17">
        <f t="shared" si="66"/>
        <v>592839.47</v>
      </c>
      <c r="BB303" s="17">
        <f t="shared" si="66"/>
        <v>40370</v>
      </c>
      <c r="BC303" s="17">
        <f t="shared" si="66"/>
        <v>21758635.73</v>
      </c>
      <c r="BD303" s="17">
        <f t="shared" si="66"/>
        <v>11828600</v>
      </c>
      <c r="BE303" s="17">
        <f t="shared" si="66"/>
        <v>0</v>
      </c>
      <c r="BF303" s="17">
        <f t="shared" si="66"/>
        <v>0</v>
      </c>
      <c r="BG303" s="17">
        <f t="shared" si="66"/>
        <v>0</v>
      </c>
      <c r="BH303" s="17">
        <f t="shared" si="66"/>
        <v>11828600</v>
      </c>
      <c r="BI303" s="17">
        <f t="shared" si="66"/>
        <v>17074500</v>
      </c>
      <c r="BJ303" s="17">
        <f t="shared" si="66"/>
        <v>0</v>
      </c>
      <c r="BK303" s="17">
        <f t="shared" si="66"/>
        <v>0</v>
      </c>
      <c r="BL303" s="17">
        <f t="shared" si="66"/>
        <v>0</v>
      </c>
      <c r="BM303" s="17">
        <f t="shared" si="66"/>
        <v>17074500</v>
      </c>
      <c r="BN303" s="17">
        <f t="shared" si="66"/>
        <v>22855800</v>
      </c>
      <c r="BO303" s="17">
        <f t="shared" si="66"/>
        <v>0</v>
      </c>
      <c r="BP303" s="17">
        <f t="shared" si="66"/>
        <v>0</v>
      </c>
      <c r="BQ303" s="17">
        <f t="shared" si="66"/>
        <v>0</v>
      </c>
      <c r="BR303" s="17">
        <f t="shared" si="66"/>
        <v>22855800</v>
      </c>
    </row>
    <row r="304" spans="37:70">
      <c r="AK304" s="81"/>
      <c r="AL304" s="81"/>
      <c r="AM304" s="81"/>
      <c r="AN304" s="81"/>
    </row>
    <row r="305" spans="37:70">
      <c r="AK305" s="82" t="s">
        <v>107</v>
      </c>
      <c r="AL305" s="81"/>
      <c r="AM305" s="81"/>
      <c r="AN305" s="81"/>
      <c r="AO305" s="17">
        <f t="shared" ref="AO305:BR305" si="67">AO43+AO42+AO41</f>
        <v>900572.63</v>
      </c>
      <c r="AP305" s="17">
        <f t="shared" si="67"/>
        <v>900572.63</v>
      </c>
      <c r="AQ305" s="17">
        <f t="shared" si="67"/>
        <v>0</v>
      </c>
      <c r="AR305" s="17">
        <f t="shared" si="67"/>
        <v>0</v>
      </c>
      <c r="AS305" s="17">
        <f t="shared" si="67"/>
        <v>0</v>
      </c>
      <c r="AT305" s="17">
        <f t="shared" si="67"/>
        <v>0</v>
      </c>
      <c r="AU305" s="17">
        <f t="shared" si="67"/>
        <v>0</v>
      </c>
      <c r="AV305" s="17">
        <f t="shared" si="67"/>
        <v>0</v>
      </c>
      <c r="AW305" s="17">
        <f t="shared" si="67"/>
        <v>900572.63</v>
      </c>
      <c r="AX305" s="17">
        <f t="shared" si="67"/>
        <v>900572.63</v>
      </c>
      <c r="AY305" s="17">
        <f t="shared" si="67"/>
        <v>1350000</v>
      </c>
      <c r="AZ305" s="17">
        <f t="shared" si="67"/>
        <v>0</v>
      </c>
      <c r="BA305" s="17">
        <f t="shared" si="67"/>
        <v>0</v>
      </c>
      <c r="BB305" s="17">
        <f t="shared" si="67"/>
        <v>0</v>
      </c>
      <c r="BC305" s="17">
        <f t="shared" si="67"/>
        <v>1350000</v>
      </c>
      <c r="BD305" s="17">
        <f t="shared" si="67"/>
        <v>7786000</v>
      </c>
      <c r="BE305" s="17">
        <f t="shared" si="67"/>
        <v>0</v>
      </c>
      <c r="BF305" s="17">
        <f t="shared" si="67"/>
        <v>0</v>
      </c>
      <c r="BG305" s="17">
        <f t="shared" si="67"/>
        <v>0</v>
      </c>
      <c r="BH305" s="17">
        <f t="shared" si="67"/>
        <v>7786000</v>
      </c>
      <c r="BI305" s="17">
        <f t="shared" si="67"/>
        <v>2000000</v>
      </c>
      <c r="BJ305" s="17">
        <f t="shared" si="67"/>
        <v>0</v>
      </c>
      <c r="BK305" s="17">
        <f t="shared" si="67"/>
        <v>0</v>
      </c>
      <c r="BL305" s="17">
        <f t="shared" si="67"/>
        <v>0</v>
      </c>
      <c r="BM305" s="17">
        <f t="shared" si="67"/>
        <v>2000000</v>
      </c>
      <c r="BN305" s="17">
        <f t="shared" si="67"/>
        <v>2000000</v>
      </c>
      <c r="BO305" s="17">
        <f t="shared" si="67"/>
        <v>0</v>
      </c>
      <c r="BP305" s="17">
        <f t="shared" si="67"/>
        <v>0</v>
      </c>
      <c r="BQ305" s="17">
        <f t="shared" si="67"/>
        <v>0</v>
      </c>
      <c r="BR305" s="17">
        <f t="shared" si="67"/>
        <v>2000000</v>
      </c>
    </row>
    <row r="306" spans="37:70">
      <c r="AK306" s="81"/>
      <c r="AL306" s="81"/>
      <c r="AM306" s="81"/>
      <c r="AN306" s="81"/>
    </row>
    <row r="307" spans="37:70">
      <c r="AK307" s="82" t="s">
        <v>82</v>
      </c>
      <c r="AL307" s="81"/>
      <c r="AM307" s="81"/>
      <c r="AN307" s="81"/>
      <c r="AO307" s="17">
        <f>AO144</f>
        <v>21696.47</v>
      </c>
      <c r="AP307" s="17">
        <f>AP144</f>
        <v>21696.47</v>
      </c>
      <c r="AQ307" s="17">
        <f t="shared" ref="AQ307:BR307" si="68">AQ144</f>
        <v>0</v>
      </c>
      <c r="AR307" s="17">
        <f t="shared" si="68"/>
        <v>0</v>
      </c>
      <c r="AS307" s="17">
        <f t="shared" si="68"/>
        <v>0</v>
      </c>
      <c r="AT307" s="17">
        <f t="shared" si="68"/>
        <v>0</v>
      </c>
      <c r="AU307" s="17">
        <f t="shared" si="68"/>
        <v>0</v>
      </c>
      <c r="AV307" s="17">
        <f t="shared" si="68"/>
        <v>0</v>
      </c>
      <c r="AW307" s="17">
        <f t="shared" si="68"/>
        <v>21696.47</v>
      </c>
      <c r="AX307" s="17">
        <f t="shared" si="68"/>
        <v>21696.47</v>
      </c>
      <c r="AY307" s="17">
        <f t="shared" si="68"/>
        <v>0</v>
      </c>
      <c r="AZ307" s="17">
        <f t="shared" si="68"/>
        <v>0</v>
      </c>
      <c r="BA307" s="17">
        <f t="shared" si="68"/>
        <v>0</v>
      </c>
      <c r="BB307" s="17">
        <f t="shared" si="68"/>
        <v>0</v>
      </c>
      <c r="BC307" s="17">
        <f t="shared" si="68"/>
        <v>0</v>
      </c>
      <c r="BD307" s="17">
        <f t="shared" si="68"/>
        <v>0</v>
      </c>
      <c r="BE307" s="17">
        <f t="shared" si="68"/>
        <v>0</v>
      </c>
      <c r="BF307" s="17">
        <f t="shared" si="68"/>
        <v>0</v>
      </c>
      <c r="BG307" s="17">
        <f t="shared" si="68"/>
        <v>0</v>
      </c>
      <c r="BH307" s="17">
        <f t="shared" si="68"/>
        <v>0</v>
      </c>
      <c r="BI307" s="17">
        <f t="shared" si="68"/>
        <v>0</v>
      </c>
      <c r="BJ307" s="17">
        <f t="shared" si="68"/>
        <v>0</v>
      </c>
      <c r="BK307" s="17">
        <f t="shared" si="68"/>
        <v>0</v>
      </c>
      <c r="BL307" s="17">
        <f t="shared" si="68"/>
        <v>0</v>
      </c>
      <c r="BM307" s="17">
        <f t="shared" si="68"/>
        <v>0</v>
      </c>
      <c r="BN307" s="17">
        <f t="shared" si="68"/>
        <v>0</v>
      </c>
      <c r="BO307" s="17">
        <f t="shared" si="68"/>
        <v>0</v>
      </c>
      <c r="BP307" s="17">
        <f t="shared" si="68"/>
        <v>0</v>
      </c>
      <c r="BQ307" s="17">
        <f t="shared" si="68"/>
        <v>0</v>
      </c>
      <c r="BR307" s="17">
        <f t="shared" si="68"/>
        <v>0</v>
      </c>
    </row>
    <row r="308" spans="37:70">
      <c r="AK308" s="81"/>
      <c r="AL308" s="81"/>
      <c r="AM308" s="81"/>
      <c r="AN308" s="81"/>
    </row>
    <row r="309" spans="37:70">
      <c r="AK309" s="82" t="s">
        <v>86</v>
      </c>
      <c r="AL309" s="81"/>
      <c r="AM309" s="81"/>
      <c r="AN309" s="81"/>
      <c r="AO309" s="17">
        <f>AO147+AO112+AO74+AO72+AO70+AO69+AO66+AO65+AO64+AO63+AO62+AO61+AO73</f>
        <v>20540492.59</v>
      </c>
      <c r="AP309" s="17">
        <f>AP147+AP112+AP74+AP72+AP70+AP69+AP66+AP65+AP64+AP63+AP62+AP61+AP73</f>
        <v>20540492.59</v>
      </c>
      <c r="AQ309" s="17">
        <f t="shared" ref="AQ309:BR309" si="69">AQ147+AQ112+AQ74+AQ72+AQ70+AQ69+AQ66+AQ65+AQ64+AQ63+AQ62+AQ61+AQ73</f>
        <v>0</v>
      </c>
      <c r="AR309" s="17">
        <f t="shared" si="69"/>
        <v>0</v>
      </c>
      <c r="AS309" s="17">
        <f t="shared" si="69"/>
        <v>0</v>
      </c>
      <c r="AT309" s="17">
        <f t="shared" si="69"/>
        <v>0</v>
      </c>
      <c r="AU309" s="17">
        <f t="shared" si="69"/>
        <v>50000</v>
      </c>
      <c r="AV309" s="17">
        <f t="shared" si="69"/>
        <v>50000</v>
      </c>
      <c r="AW309" s="17">
        <f t="shared" si="69"/>
        <v>20490492.59</v>
      </c>
      <c r="AX309" s="17">
        <f t="shared" si="69"/>
        <v>20490492.59</v>
      </c>
      <c r="AY309" s="17">
        <f t="shared" si="69"/>
        <v>21537872.210000001</v>
      </c>
      <c r="AZ309" s="17">
        <f t="shared" si="69"/>
        <v>0</v>
      </c>
      <c r="BA309" s="17">
        <f t="shared" si="69"/>
        <v>0</v>
      </c>
      <c r="BB309" s="17">
        <f t="shared" si="69"/>
        <v>0</v>
      </c>
      <c r="BC309" s="17">
        <f t="shared" si="69"/>
        <v>21537872.210000001</v>
      </c>
      <c r="BD309" s="17">
        <f t="shared" si="69"/>
        <v>19988900</v>
      </c>
      <c r="BE309" s="17">
        <f t="shared" si="69"/>
        <v>0</v>
      </c>
      <c r="BF309" s="17">
        <f t="shared" si="69"/>
        <v>0</v>
      </c>
      <c r="BG309" s="17">
        <f t="shared" si="69"/>
        <v>0</v>
      </c>
      <c r="BH309" s="17">
        <f t="shared" si="69"/>
        <v>19988900</v>
      </c>
      <c r="BI309" s="17">
        <f t="shared" si="69"/>
        <v>20530900</v>
      </c>
      <c r="BJ309" s="17">
        <f t="shared" si="69"/>
        <v>0</v>
      </c>
      <c r="BK309" s="17">
        <f t="shared" si="69"/>
        <v>0</v>
      </c>
      <c r="BL309" s="17">
        <f t="shared" si="69"/>
        <v>0</v>
      </c>
      <c r="BM309" s="17">
        <f t="shared" si="69"/>
        <v>20530900</v>
      </c>
      <c r="BN309" s="17">
        <f t="shared" si="69"/>
        <v>20572900</v>
      </c>
      <c r="BO309" s="17">
        <f t="shared" si="69"/>
        <v>0</v>
      </c>
      <c r="BP309" s="17">
        <f t="shared" si="69"/>
        <v>0</v>
      </c>
      <c r="BQ309" s="17">
        <f t="shared" si="69"/>
        <v>0</v>
      </c>
      <c r="BR309" s="17">
        <f t="shared" si="69"/>
        <v>20572900</v>
      </c>
    </row>
    <row r="310" spans="37:70">
      <c r="AK310" s="81"/>
      <c r="AL310" s="81"/>
      <c r="AM310" s="81"/>
      <c r="AN310" s="81"/>
    </row>
    <row r="311" spans="37:70">
      <c r="AK311" s="82" t="s">
        <v>40</v>
      </c>
      <c r="AL311" s="81"/>
      <c r="AM311" s="81"/>
      <c r="AN311" s="81"/>
      <c r="AO311" s="17">
        <f>AO134</f>
        <v>782463.82</v>
      </c>
      <c r="AP311" s="17">
        <f t="shared" ref="AP311:BR311" si="70">AP134</f>
        <v>782463.82</v>
      </c>
      <c r="AQ311" s="17">
        <f t="shared" si="70"/>
        <v>0</v>
      </c>
      <c r="AR311" s="17">
        <f t="shared" si="70"/>
        <v>0</v>
      </c>
      <c r="AS311" s="17">
        <f t="shared" si="70"/>
        <v>0</v>
      </c>
      <c r="AT311" s="17">
        <f t="shared" si="70"/>
        <v>0</v>
      </c>
      <c r="AU311" s="17">
        <f t="shared" si="70"/>
        <v>0</v>
      </c>
      <c r="AV311" s="17">
        <f t="shared" si="70"/>
        <v>0</v>
      </c>
      <c r="AW311" s="17">
        <f t="shared" si="70"/>
        <v>782463.82</v>
      </c>
      <c r="AX311" s="17">
        <f t="shared" si="70"/>
        <v>782463.82</v>
      </c>
      <c r="AY311" s="17">
        <f t="shared" si="70"/>
        <v>907000</v>
      </c>
      <c r="AZ311" s="17">
        <f t="shared" si="70"/>
        <v>0</v>
      </c>
      <c r="BA311" s="17">
        <f t="shared" si="70"/>
        <v>0</v>
      </c>
      <c r="BB311" s="17">
        <f t="shared" si="70"/>
        <v>0</v>
      </c>
      <c r="BC311" s="17">
        <f t="shared" si="70"/>
        <v>907000</v>
      </c>
      <c r="BD311" s="17">
        <f t="shared" si="70"/>
        <v>941000</v>
      </c>
      <c r="BE311" s="17">
        <f t="shared" si="70"/>
        <v>0</v>
      </c>
      <c r="BF311" s="17">
        <f t="shared" si="70"/>
        <v>0</v>
      </c>
      <c r="BG311" s="17">
        <f t="shared" si="70"/>
        <v>0</v>
      </c>
      <c r="BH311" s="17">
        <f t="shared" si="70"/>
        <v>941000</v>
      </c>
      <c r="BI311" s="17">
        <f t="shared" si="70"/>
        <v>998000</v>
      </c>
      <c r="BJ311" s="17">
        <f t="shared" si="70"/>
        <v>0</v>
      </c>
      <c r="BK311" s="17">
        <f t="shared" si="70"/>
        <v>0</v>
      </c>
      <c r="BL311" s="17">
        <f t="shared" si="70"/>
        <v>0</v>
      </c>
      <c r="BM311" s="17">
        <f t="shared" si="70"/>
        <v>998000</v>
      </c>
      <c r="BN311" s="17">
        <f t="shared" si="70"/>
        <v>1097000</v>
      </c>
      <c r="BO311" s="17">
        <f t="shared" si="70"/>
        <v>0</v>
      </c>
      <c r="BP311" s="17">
        <f t="shared" si="70"/>
        <v>0</v>
      </c>
      <c r="BQ311" s="17">
        <f t="shared" si="70"/>
        <v>0</v>
      </c>
      <c r="BR311" s="17">
        <f t="shared" si="70"/>
        <v>1097000</v>
      </c>
    </row>
    <row r="312" spans="37:70">
      <c r="AK312" s="81"/>
      <c r="AL312" s="81"/>
      <c r="AM312" s="81"/>
      <c r="AN312" s="81"/>
    </row>
    <row r="313" spans="37:70">
      <c r="AK313" s="82" t="s">
        <v>41</v>
      </c>
      <c r="AL313" s="81"/>
      <c r="AM313" s="81"/>
      <c r="AN313" s="81"/>
      <c r="AO313" s="17">
        <f>AO135+AO136</f>
        <v>269759.77</v>
      </c>
      <c r="AP313" s="17">
        <f t="shared" ref="AP313:BR313" si="71">AP135+AP136</f>
        <v>269759.77</v>
      </c>
      <c r="AQ313" s="17">
        <f t="shared" si="71"/>
        <v>0</v>
      </c>
      <c r="AR313" s="17">
        <f t="shared" si="71"/>
        <v>0</v>
      </c>
      <c r="AS313" s="17">
        <f t="shared" si="71"/>
        <v>0</v>
      </c>
      <c r="AT313" s="17">
        <f t="shared" si="71"/>
        <v>0</v>
      </c>
      <c r="AU313" s="17">
        <f t="shared" si="71"/>
        <v>0</v>
      </c>
      <c r="AV313" s="17">
        <f t="shared" si="71"/>
        <v>0</v>
      </c>
      <c r="AW313" s="17">
        <f t="shared" si="71"/>
        <v>269759.77</v>
      </c>
      <c r="AX313" s="17">
        <f t="shared" si="71"/>
        <v>269759.77</v>
      </c>
      <c r="AY313" s="17">
        <f t="shared" si="71"/>
        <v>90000</v>
      </c>
      <c r="AZ313" s="17">
        <f t="shared" si="71"/>
        <v>0</v>
      </c>
      <c r="BA313" s="17">
        <f t="shared" si="71"/>
        <v>0</v>
      </c>
      <c r="BB313" s="17">
        <f t="shared" si="71"/>
        <v>0</v>
      </c>
      <c r="BC313" s="17">
        <f t="shared" si="71"/>
        <v>90000</v>
      </c>
      <c r="BD313" s="17">
        <f t="shared" si="71"/>
        <v>100000</v>
      </c>
      <c r="BE313" s="17">
        <f t="shared" si="71"/>
        <v>0</v>
      </c>
      <c r="BF313" s="17">
        <f t="shared" si="71"/>
        <v>0</v>
      </c>
      <c r="BG313" s="17">
        <f t="shared" si="71"/>
        <v>0</v>
      </c>
      <c r="BH313" s="17">
        <f t="shared" si="71"/>
        <v>100000</v>
      </c>
      <c r="BI313" s="17">
        <f t="shared" si="71"/>
        <v>110000</v>
      </c>
      <c r="BJ313" s="17">
        <f t="shared" si="71"/>
        <v>0</v>
      </c>
      <c r="BK313" s="17">
        <f t="shared" si="71"/>
        <v>0</v>
      </c>
      <c r="BL313" s="17">
        <f t="shared" si="71"/>
        <v>0</v>
      </c>
      <c r="BM313" s="17">
        <f t="shared" si="71"/>
        <v>110000</v>
      </c>
      <c r="BN313" s="17">
        <f t="shared" si="71"/>
        <v>110000</v>
      </c>
      <c r="BO313" s="17">
        <f t="shared" si="71"/>
        <v>0</v>
      </c>
      <c r="BP313" s="17">
        <f t="shared" si="71"/>
        <v>0</v>
      </c>
      <c r="BQ313" s="17">
        <f t="shared" si="71"/>
        <v>0</v>
      </c>
      <c r="BR313" s="17">
        <f t="shared" si="71"/>
        <v>110000</v>
      </c>
    </row>
    <row r="314" spans="37:70">
      <c r="AK314" s="81"/>
      <c r="AL314" s="81"/>
      <c r="AM314" s="81"/>
      <c r="AN314" s="81"/>
    </row>
    <row r="315" spans="37:70">
      <c r="AK315" s="82" t="s">
        <v>87</v>
      </c>
      <c r="AL315" s="81"/>
      <c r="AM315" s="81"/>
      <c r="AN315" s="81"/>
      <c r="AO315" s="17">
        <f>AO75+AO76</f>
        <v>4116</v>
      </c>
      <c r="AP315" s="17">
        <f t="shared" ref="AP315:BR315" si="72">AP75+AP76</f>
        <v>4116</v>
      </c>
      <c r="AQ315" s="17">
        <f t="shared" si="72"/>
        <v>0</v>
      </c>
      <c r="AR315" s="17">
        <f t="shared" si="72"/>
        <v>0</v>
      </c>
      <c r="AS315" s="17">
        <f t="shared" si="72"/>
        <v>0</v>
      </c>
      <c r="AT315" s="17">
        <f t="shared" si="72"/>
        <v>0</v>
      </c>
      <c r="AU315" s="17">
        <f t="shared" si="72"/>
        <v>0</v>
      </c>
      <c r="AV315" s="17">
        <f t="shared" si="72"/>
        <v>0</v>
      </c>
      <c r="AW315" s="17">
        <f t="shared" si="72"/>
        <v>4116</v>
      </c>
      <c r="AX315" s="17">
        <f t="shared" si="72"/>
        <v>4116</v>
      </c>
      <c r="AY315" s="17">
        <f t="shared" si="72"/>
        <v>55000</v>
      </c>
      <c r="AZ315" s="17">
        <f t="shared" si="72"/>
        <v>0</v>
      </c>
      <c r="BA315" s="17">
        <f t="shared" si="72"/>
        <v>0</v>
      </c>
      <c r="BB315" s="17">
        <f t="shared" si="72"/>
        <v>0</v>
      </c>
      <c r="BC315" s="17">
        <f t="shared" si="72"/>
        <v>55000</v>
      </c>
      <c r="BD315" s="17">
        <f t="shared" si="72"/>
        <v>50000</v>
      </c>
      <c r="BE315" s="17">
        <f t="shared" si="72"/>
        <v>0</v>
      </c>
      <c r="BF315" s="17">
        <f t="shared" si="72"/>
        <v>0</v>
      </c>
      <c r="BG315" s="17">
        <f t="shared" si="72"/>
        <v>0</v>
      </c>
      <c r="BH315" s="17">
        <f t="shared" si="72"/>
        <v>50000</v>
      </c>
      <c r="BI315" s="17">
        <f t="shared" si="72"/>
        <v>50000</v>
      </c>
      <c r="BJ315" s="17">
        <f t="shared" si="72"/>
        <v>0</v>
      </c>
      <c r="BK315" s="17">
        <f t="shared" si="72"/>
        <v>0</v>
      </c>
      <c r="BL315" s="17">
        <f t="shared" si="72"/>
        <v>0</v>
      </c>
      <c r="BM315" s="17">
        <f t="shared" si="72"/>
        <v>50000</v>
      </c>
      <c r="BN315" s="17">
        <f t="shared" si="72"/>
        <v>50000</v>
      </c>
      <c r="BO315" s="17">
        <f t="shared" si="72"/>
        <v>0</v>
      </c>
      <c r="BP315" s="17">
        <f t="shared" si="72"/>
        <v>0</v>
      </c>
      <c r="BQ315" s="17">
        <f t="shared" si="72"/>
        <v>0</v>
      </c>
      <c r="BR315" s="17">
        <f t="shared" si="72"/>
        <v>50000</v>
      </c>
    </row>
    <row r="316" spans="37:70">
      <c r="AK316" s="81"/>
      <c r="AL316" s="81"/>
      <c r="AM316" s="81"/>
      <c r="AN316" s="81"/>
    </row>
    <row r="317" spans="37:70">
      <c r="AK317" s="82" t="s">
        <v>99</v>
      </c>
      <c r="AL317" s="81"/>
      <c r="AM317" s="81"/>
      <c r="AN317" s="81"/>
      <c r="AO317" s="17">
        <f>AO129</f>
        <v>1000</v>
      </c>
      <c r="AP317" s="17">
        <f t="shared" ref="AP317:BR317" si="73">AP129</f>
        <v>736.09</v>
      </c>
      <c r="AQ317" s="17">
        <f t="shared" si="73"/>
        <v>0</v>
      </c>
      <c r="AR317" s="17">
        <f t="shared" si="73"/>
        <v>0</v>
      </c>
      <c r="AS317" s="17">
        <f t="shared" si="73"/>
        <v>0</v>
      </c>
      <c r="AT317" s="17">
        <f t="shared" si="73"/>
        <v>0</v>
      </c>
      <c r="AU317" s="17">
        <f t="shared" si="73"/>
        <v>0</v>
      </c>
      <c r="AV317" s="17">
        <f t="shared" si="73"/>
        <v>0</v>
      </c>
      <c r="AW317" s="17">
        <f t="shared" si="73"/>
        <v>1000</v>
      </c>
      <c r="AX317" s="17">
        <f t="shared" si="73"/>
        <v>736.09</v>
      </c>
      <c r="AY317" s="17">
        <f t="shared" si="73"/>
        <v>0</v>
      </c>
      <c r="AZ317" s="17">
        <f t="shared" si="73"/>
        <v>0</v>
      </c>
      <c r="BA317" s="17">
        <f t="shared" si="73"/>
        <v>0</v>
      </c>
      <c r="BB317" s="17">
        <f t="shared" si="73"/>
        <v>0</v>
      </c>
      <c r="BC317" s="17">
        <f t="shared" si="73"/>
        <v>0</v>
      </c>
      <c r="BD317" s="17">
        <f t="shared" si="73"/>
        <v>0</v>
      </c>
      <c r="BE317" s="17">
        <f t="shared" si="73"/>
        <v>0</v>
      </c>
      <c r="BF317" s="17">
        <f t="shared" si="73"/>
        <v>0</v>
      </c>
      <c r="BG317" s="17">
        <f t="shared" si="73"/>
        <v>0</v>
      </c>
      <c r="BH317" s="17">
        <f t="shared" si="73"/>
        <v>0</v>
      </c>
      <c r="BI317" s="17">
        <f t="shared" si="73"/>
        <v>0</v>
      </c>
      <c r="BJ317" s="17">
        <f t="shared" si="73"/>
        <v>0</v>
      </c>
      <c r="BK317" s="17">
        <f t="shared" si="73"/>
        <v>0</v>
      </c>
      <c r="BL317" s="17">
        <f t="shared" si="73"/>
        <v>0</v>
      </c>
      <c r="BM317" s="17">
        <f t="shared" si="73"/>
        <v>0</v>
      </c>
      <c r="BN317" s="17">
        <f t="shared" si="73"/>
        <v>0</v>
      </c>
      <c r="BO317" s="17">
        <f t="shared" si="73"/>
        <v>0</v>
      </c>
      <c r="BP317" s="17">
        <f t="shared" si="73"/>
        <v>0</v>
      </c>
      <c r="BQ317" s="17">
        <f t="shared" si="73"/>
        <v>0</v>
      </c>
      <c r="BR317" s="17">
        <f t="shared" si="73"/>
        <v>0</v>
      </c>
    </row>
    <row r="318" spans="37:70">
      <c r="AK318" s="81"/>
      <c r="AL318" s="81"/>
      <c r="AM318" s="81"/>
      <c r="AN318" s="81"/>
    </row>
    <row r="319" spans="37:70">
      <c r="AK319" s="81"/>
      <c r="AL319" s="81"/>
      <c r="AM319" s="81"/>
      <c r="AN319" s="81"/>
    </row>
    <row r="320" spans="37:70">
      <c r="AK320" s="81"/>
      <c r="AL320" s="81"/>
      <c r="AM320" s="81"/>
      <c r="AN320" s="81"/>
    </row>
    <row r="321" spans="37:70">
      <c r="AK321" s="81"/>
      <c r="AL321" s="81"/>
      <c r="AM321" s="81"/>
      <c r="AN321" s="81"/>
    </row>
    <row r="322" spans="37:70">
      <c r="AK322" s="81"/>
      <c r="AL322" s="81"/>
      <c r="AM322" s="81"/>
      <c r="AN322" s="81"/>
    </row>
    <row r="323" spans="37:70">
      <c r="AK323" s="81"/>
      <c r="AL323" s="81"/>
      <c r="AM323" s="81"/>
      <c r="AN323" s="81"/>
    </row>
    <row r="324" spans="37:70">
      <c r="AK324" s="81"/>
      <c r="AL324" s="81"/>
      <c r="AM324" s="81"/>
      <c r="AN324" s="81"/>
    </row>
    <row r="325" spans="37:70">
      <c r="AK325" s="81"/>
      <c r="AL325" s="81"/>
      <c r="AM325" s="81"/>
      <c r="AN325" s="81"/>
    </row>
    <row r="326" spans="37:70">
      <c r="AK326" s="82" t="s">
        <v>330</v>
      </c>
      <c r="AL326" s="81"/>
      <c r="AM326" s="81"/>
      <c r="AN326" s="81"/>
      <c r="AO326" s="17">
        <f>AO224+AO225+AO237</f>
        <v>0</v>
      </c>
      <c r="AP326" s="17">
        <f t="shared" ref="AP326:BR326" si="74">AP224+AP225+AP237</f>
        <v>0</v>
      </c>
      <c r="AQ326" s="17">
        <f t="shared" si="74"/>
        <v>0</v>
      </c>
      <c r="AR326" s="17">
        <f t="shared" si="74"/>
        <v>0</v>
      </c>
      <c r="AS326" s="17">
        <f t="shared" si="74"/>
        <v>0</v>
      </c>
      <c r="AT326" s="17">
        <f t="shared" si="74"/>
        <v>0</v>
      </c>
      <c r="AU326" s="17">
        <f t="shared" si="74"/>
        <v>0</v>
      </c>
      <c r="AV326" s="17">
        <f t="shared" si="74"/>
        <v>0</v>
      </c>
      <c r="AW326" s="17">
        <f t="shared" si="74"/>
        <v>0</v>
      </c>
      <c r="AX326" s="17">
        <f t="shared" si="74"/>
        <v>0</v>
      </c>
      <c r="AY326" s="17">
        <f t="shared" si="74"/>
        <v>0</v>
      </c>
      <c r="AZ326" s="17">
        <f t="shared" si="74"/>
        <v>0</v>
      </c>
      <c r="BA326" s="17">
        <f t="shared" si="74"/>
        <v>0</v>
      </c>
      <c r="BB326" s="17">
        <f t="shared" si="74"/>
        <v>0</v>
      </c>
      <c r="BC326" s="17">
        <f t="shared" si="74"/>
        <v>0</v>
      </c>
      <c r="BD326" s="17">
        <f t="shared" si="74"/>
        <v>0</v>
      </c>
      <c r="BE326" s="17">
        <f t="shared" si="74"/>
        <v>0</v>
      </c>
      <c r="BF326" s="17">
        <f t="shared" si="74"/>
        <v>0</v>
      </c>
      <c r="BG326" s="17">
        <f t="shared" si="74"/>
        <v>0</v>
      </c>
      <c r="BH326" s="17">
        <f t="shared" si="74"/>
        <v>0</v>
      </c>
      <c r="BI326" s="17">
        <f t="shared" si="74"/>
        <v>0</v>
      </c>
      <c r="BJ326" s="17">
        <f t="shared" si="74"/>
        <v>0</v>
      </c>
      <c r="BK326" s="17">
        <f t="shared" si="74"/>
        <v>0</v>
      </c>
      <c r="BL326" s="17">
        <f t="shared" si="74"/>
        <v>0</v>
      </c>
      <c r="BM326" s="17">
        <f t="shared" si="74"/>
        <v>0</v>
      </c>
      <c r="BN326" s="17">
        <f t="shared" si="74"/>
        <v>0</v>
      </c>
      <c r="BO326" s="17">
        <f t="shared" si="74"/>
        <v>0</v>
      </c>
      <c r="BP326" s="17">
        <f t="shared" si="74"/>
        <v>0</v>
      </c>
      <c r="BQ326" s="17">
        <f t="shared" si="74"/>
        <v>0</v>
      </c>
      <c r="BR326" s="17">
        <f t="shared" si="74"/>
        <v>0</v>
      </c>
    </row>
    <row r="327" spans="37:70">
      <c r="AK327" s="81"/>
      <c r="AL327" s="81"/>
      <c r="AM327" s="81"/>
      <c r="AN327" s="81"/>
    </row>
    <row r="328" spans="37:70">
      <c r="AK328" s="81" t="s">
        <v>90</v>
      </c>
      <c r="AL328" s="81"/>
      <c r="AM328" s="81"/>
      <c r="AN328" s="81"/>
      <c r="AO328" s="17">
        <f>AO226+AO227+AO228+AO229+AO230+AO231+AO232+AO233+AO234+AO235+AO236+AO238+AO260</f>
        <v>0</v>
      </c>
      <c r="AP328" s="17">
        <f t="shared" ref="AP328:BR328" si="75">AP226+AP227+AP228+AP229+AP230+AP231+AP232+AP233+AP234+AP235+AP236+AP238+AP260</f>
        <v>0</v>
      </c>
      <c r="AQ328" s="17">
        <f t="shared" si="75"/>
        <v>0</v>
      </c>
      <c r="AR328" s="17">
        <f t="shared" si="75"/>
        <v>0</v>
      </c>
      <c r="AS328" s="17">
        <f t="shared" si="75"/>
        <v>0</v>
      </c>
      <c r="AT328" s="17">
        <f t="shared" si="75"/>
        <v>0</v>
      </c>
      <c r="AU328" s="17">
        <f t="shared" si="75"/>
        <v>0</v>
      </c>
      <c r="AV328" s="17">
        <f t="shared" si="75"/>
        <v>0</v>
      </c>
      <c r="AW328" s="17">
        <f t="shared" si="75"/>
        <v>0</v>
      </c>
      <c r="AX328" s="17">
        <f t="shared" si="75"/>
        <v>0</v>
      </c>
      <c r="AY328" s="17">
        <f t="shared" si="75"/>
        <v>0</v>
      </c>
      <c r="AZ328" s="17">
        <f t="shared" si="75"/>
        <v>0</v>
      </c>
      <c r="BA328" s="17">
        <f t="shared" si="75"/>
        <v>0</v>
      </c>
      <c r="BB328" s="17">
        <f t="shared" si="75"/>
        <v>0</v>
      </c>
      <c r="BC328" s="17">
        <f t="shared" si="75"/>
        <v>0</v>
      </c>
      <c r="BD328" s="17">
        <f t="shared" si="75"/>
        <v>0</v>
      </c>
      <c r="BE328" s="17">
        <f t="shared" si="75"/>
        <v>0</v>
      </c>
      <c r="BF328" s="17">
        <f t="shared" si="75"/>
        <v>0</v>
      </c>
      <c r="BG328" s="17">
        <f t="shared" si="75"/>
        <v>0</v>
      </c>
      <c r="BH328" s="17">
        <f t="shared" si="75"/>
        <v>0</v>
      </c>
      <c r="BI328" s="17">
        <f t="shared" si="75"/>
        <v>0</v>
      </c>
      <c r="BJ328" s="17">
        <f t="shared" si="75"/>
        <v>0</v>
      </c>
      <c r="BK328" s="17">
        <f t="shared" si="75"/>
        <v>0</v>
      </c>
      <c r="BL328" s="17">
        <f t="shared" si="75"/>
        <v>0</v>
      </c>
      <c r="BM328" s="17">
        <f t="shared" si="75"/>
        <v>0</v>
      </c>
      <c r="BN328" s="17">
        <f t="shared" si="75"/>
        <v>0</v>
      </c>
      <c r="BO328" s="17">
        <f t="shared" si="75"/>
        <v>0</v>
      </c>
      <c r="BP328" s="17">
        <f t="shared" si="75"/>
        <v>0</v>
      </c>
      <c r="BQ328" s="17">
        <f t="shared" si="75"/>
        <v>0</v>
      </c>
      <c r="BR328" s="17">
        <f t="shared" si="75"/>
        <v>0</v>
      </c>
    </row>
    <row r="329" spans="37:70">
      <c r="AK329" s="81"/>
      <c r="AL329" s="81"/>
      <c r="AM329" s="81"/>
      <c r="AN329" s="81"/>
    </row>
    <row r="330" spans="37:70">
      <c r="AK330" s="82" t="s">
        <v>396</v>
      </c>
      <c r="AL330" s="81"/>
      <c r="AM330" s="81"/>
      <c r="AN330" s="81"/>
      <c r="AO330" s="17">
        <f>AO241+AO240</f>
        <v>0</v>
      </c>
      <c r="AP330" s="17">
        <f t="shared" ref="AP330:BR330" si="76">AP241+AP240</f>
        <v>0</v>
      </c>
      <c r="AQ330" s="17">
        <f t="shared" si="76"/>
        <v>0</v>
      </c>
      <c r="AR330" s="17">
        <f t="shared" si="76"/>
        <v>0</v>
      </c>
      <c r="AS330" s="17">
        <f t="shared" si="76"/>
        <v>0</v>
      </c>
      <c r="AT330" s="17">
        <f t="shared" si="76"/>
        <v>0</v>
      </c>
      <c r="AU330" s="17">
        <f t="shared" si="76"/>
        <v>0</v>
      </c>
      <c r="AV330" s="17">
        <f t="shared" si="76"/>
        <v>0</v>
      </c>
      <c r="AW330" s="17">
        <f t="shared" si="76"/>
        <v>0</v>
      </c>
      <c r="AX330" s="17">
        <f t="shared" si="76"/>
        <v>0</v>
      </c>
      <c r="AY330" s="17">
        <f t="shared" si="76"/>
        <v>0</v>
      </c>
      <c r="AZ330" s="17">
        <f t="shared" si="76"/>
        <v>0</v>
      </c>
      <c r="BA330" s="17">
        <f t="shared" si="76"/>
        <v>0</v>
      </c>
      <c r="BB330" s="17">
        <f t="shared" si="76"/>
        <v>0</v>
      </c>
      <c r="BC330" s="17">
        <f t="shared" si="76"/>
        <v>0</v>
      </c>
      <c r="BD330" s="17">
        <f t="shared" si="76"/>
        <v>0</v>
      </c>
      <c r="BE330" s="17">
        <f t="shared" si="76"/>
        <v>0</v>
      </c>
      <c r="BF330" s="17">
        <f t="shared" si="76"/>
        <v>0</v>
      </c>
      <c r="BG330" s="17">
        <f t="shared" si="76"/>
        <v>0</v>
      </c>
      <c r="BH330" s="17">
        <f t="shared" si="76"/>
        <v>0</v>
      </c>
      <c r="BI330" s="17">
        <f t="shared" si="76"/>
        <v>0</v>
      </c>
      <c r="BJ330" s="17">
        <f t="shared" si="76"/>
        <v>0</v>
      </c>
      <c r="BK330" s="17">
        <f t="shared" si="76"/>
        <v>0</v>
      </c>
      <c r="BL330" s="17">
        <f t="shared" si="76"/>
        <v>0</v>
      </c>
      <c r="BM330" s="17">
        <f t="shared" si="76"/>
        <v>0</v>
      </c>
      <c r="BN330" s="17">
        <f t="shared" si="76"/>
        <v>0</v>
      </c>
      <c r="BO330" s="17">
        <f t="shared" si="76"/>
        <v>0</v>
      </c>
      <c r="BP330" s="17">
        <f t="shared" si="76"/>
        <v>0</v>
      </c>
      <c r="BQ330" s="17">
        <f t="shared" si="76"/>
        <v>0</v>
      </c>
      <c r="BR330" s="17">
        <f t="shared" si="76"/>
        <v>0</v>
      </c>
    </row>
    <row r="331" spans="37:70">
      <c r="AK331" s="81"/>
      <c r="AL331" s="81"/>
      <c r="AM331" s="81"/>
      <c r="AN331" s="81"/>
    </row>
    <row r="332" spans="37:70">
      <c r="AK332" s="82" t="s">
        <v>47</v>
      </c>
      <c r="AL332" s="81"/>
      <c r="AM332" s="81"/>
      <c r="AN332" s="81"/>
      <c r="AO332" s="17">
        <f>AO155</f>
        <v>0</v>
      </c>
      <c r="AP332" s="17">
        <f t="shared" ref="AP332:BR332" si="77">AP155</f>
        <v>0</v>
      </c>
      <c r="AQ332" s="17">
        <f t="shared" si="77"/>
        <v>0</v>
      </c>
      <c r="AR332" s="17">
        <f t="shared" si="77"/>
        <v>0</v>
      </c>
      <c r="AS332" s="17">
        <f t="shared" si="77"/>
        <v>0</v>
      </c>
      <c r="AT332" s="17">
        <f t="shared" si="77"/>
        <v>0</v>
      </c>
      <c r="AU332" s="17">
        <f t="shared" si="77"/>
        <v>0</v>
      </c>
      <c r="AV332" s="17">
        <f t="shared" si="77"/>
        <v>0</v>
      </c>
      <c r="AW332" s="17">
        <f t="shared" si="77"/>
        <v>0</v>
      </c>
      <c r="AX332" s="17">
        <f t="shared" si="77"/>
        <v>0</v>
      </c>
      <c r="AY332" s="17">
        <f t="shared" si="77"/>
        <v>0</v>
      </c>
      <c r="AZ332" s="17">
        <f t="shared" si="77"/>
        <v>0</v>
      </c>
      <c r="BA332" s="17">
        <f t="shared" si="77"/>
        <v>0</v>
      </c>
      <c r="BB332" s="17">
        <f t="shared" si="77"/>
        <v>0</v>
      </c>
      <c r="BC332" s="17">
        <f t="shared" si="77"/>
        <v>0</v>
      </c>
      <c r="BD332" s="17">
        <f t="shared" si="77"/>
        <v>0</v>
      </c>
      <c r="BE332" s="17">
        <f t="shared" si="77"/>
        <v>0</v>
      </c>
      <c r="BF332" s="17">
        <f t="shared" si="77"/>
        <v>0</v>
      </c>
      <c r="BG332" s="17">
        <f t="shared" si="77"/>
        <v>0</v>
      </c>
      <c r="BH332" s="17">
        <f t="shared" si="77"/>
        <v>0</v>
      </c>
      <c r="BI332" s="17">
        <f t="shared" si="77"/>
        <v>0</v>
      </c>
      <c r="BJ332" s="17">
        <f t="shared" si="77"/>
        <v>0</v>
      </c>
      <c r="BK332" s="17">
        <f t="shared" si="77"/>
        <v>0</v>
      </c>
      <c r="BL332" s="17">
        <f t="shared" si="77"/>
        <v>0</v>
      </c>
      <c r="BM332" s="17">
        <f t="shared" si="77"/>
        <v>0</v>
      </c>
      <c r="BN332" s="17">
        <f t="shared" si="77"/>
        <v>0</v>
      </c>
      <c r="BO332" s="17">
        <f t="shared" si="77"/>
        <v>0</v>
      </c>
      <c r="BP332" s="17">
        <f t="shared" si="77"/>
        <v>0</v>
      </c>
      <c r="BQ332" s="17">
        <f t="shared" si="77"/>
        <v>0</v>
      </c>
      <c r="BR332" s="17">
        <f t="shared" si="77"/>
        <v>0</v>
      </c>
    </row>
    <row r="333" spans="37:70">
      <c r="AK333" s="81"/>
      <c r="AL333" s="81"/>
      <c r="AM333" s="81"/>
      <c r="AN333" s="81"/>
    </row>
    <row r="334" spans="37:70">
      <c r="AK334" s="82" t="s">
        <v>50</v>
      </c>
      <c r="AL334" s="81"/>
      <c r="AM334" s="81"/>
      <c r="AN334" s="81"/>
      <c r="AO334" s="17">
        <f>AO156+AO262+AO263+AO264+AO267+AO268</f>
        <v>0</v>
      </c>
      <c r="AP334" s="17">
        <f t="shared" ref="AP334:BR334" si="78">AP156+AP262+AP263+AP264+AP267+AP268</f>
        <v>0</v>
      </c>
      <c r="AQ334" s="17">
        <f t="shared" si="78"/>
        <v>0</v>
      </c>
      <c r="AR334" s="17">
        <f t="shared" si="78"/>
        <v>0</v>
      </c>
      <c r="AS334" s="17">
        <f t="shared" si="78"/>
        <v>0</v>
      </c>
      <c r="AT334" s="17">
        <f t="shared" si="78"/>
        <v>0</v>
      </c>
      <c r="AU334" s="17">
        <f t="shared" si="78"/>
        <v>0</v>
      </c>
      <c r="AV334" s="17">
        <f t="shared" si="78"/>
        <v>0</v>
      </c>
      <c r="AW334" s="17">
        <f t="shared" si="78"/>
        <v>0</v>
      </c>
      <c r="AX334" s="17">
        <f t="shared" si="78"/>
        <v>0</v>
      </c>
      <c r="AY334" s="17">
        <f t="shared" si="78"/>
        <v>0</v>
      </c>
      <c r="AZ334" s="17">
        <f t="shared" si="78"/>
        <v>0</v>
      </c>
      <c r="BA334" s="17">
        <f t="shared" si="78"/>
        <v>0</v>
      </c>
      <c r="BB334" s="17">
        <f t="shared" si="78"/>
        <v>0</v>
      </c>
      <c r="BC334" s="17">
        <f t="shared" si="78"/>
        <v>0</v>
      </c>
      <c r="BD334" s="17">
        <f t="shared" si="78"/>
        <v>0</v>
      </c>
      <c r="BE334" s="17">
        <f t="shared" si="78"/>
        <v>0</v>
      </c>
      <c r="BF334" s="17">
        <f t="shared" si="78"/>
        <v>0</v>
      </c>
      <c r="BG334" s="17">
        <f t="shared" si="78"/>
        <v>0</v>
      </c>
      <c r="BH334" s="17">
        <f t="shared" si="78"/>
        <v>0</v>
      </c>
      <c r="BI334" s="17">
        <f t="shared" si="78"/>
        <v>0</v>
      </c>
      <c r="BJ334" s="17">
        <f t="shared" si="78"/>
        <v>0</v>
      </c>
      <c r="BK334" s="17">
        <f t="shared" si="78"/>
        <v>0</v>
      </c>
      <c r="BL334" s="17">
        <f t="shared" si="78"/>
        <v>0</v>
      </c>
      <c r="BM334" s="17">
        <f t="shared" si="78"/>
        <v>0</v>
      </c>
      <c r="BN334" s="17">
        <f t="shared" si="78"/>
        <v>0</v>
      </c>
      <c r="BO334" s="17">
        <f t="shared" si="78"/>
        <v>0</v>
      </c>
      <c r="BP334" s="17">
        <f t="shared" si="78"/>
        <v>0</v>
      </c>
      <c r="BQ334" s="17">
        <f t="shared" si="78"/>
        <v>0</v>
      </c>
      <c r="BR334" s="17">
        <f t="shared" si="78"/>
        <v>0</v>
      </c>
    </row>
    <row r="335" spans="37:70">
      <c r="AK335" s="81"/>
      <c r="AL335" s="81"/>
      <c r="AM335" s="81"/>
      <c r="AN335" s="81"/>
    </row>
    <row r="336" spans="37:70">
      <c r="AK336" s="82" t="s">
        <v>361</v>
      </c>
      <c r="AL336" s="81"/>
      <c r="AM336" s="81"/>
      <c r="AN336" s="81"/>
      <c r="AO336" s="17">
        <f>AO251+AO252+AO253+AO254+AO255+AO256</f>
        <v>0</v>
      </c>
      <c r="AP336" s="17">
        <f t="shared" ref="AP336:BR336" si="79">AP251+AP252+AP253+AP254+AP255+AP256</f>
        <v>0</v>
      </c>
      <c r="AQ336" s="17">
        <f t="shared" si="79"/>
        <v>0</v>
      </c>
      <c r="AR336" s="17">
        <f t="shared" si="79"/>
        <v>0</v>
      </c>
      <c r="AS336" s="17">
        <f t="shared" si="79"/>
        <v>0</v>
      </c>
      <c r="AT336" s="17">
        <f t="shared" si="79"/>
        <v>0</v>
      </c>
      <c r="AU336" s="17">
        <f t="shared" si="79"/>
        <v>0</v>
      </c>
      <c r="AV336" s="17">
        <f t="shared" si="79"/>
        <v>0</v>
      </c>
      <c r="AW336" s="17">
        <f t="shared" si="79"/>
        <v>0</v>
      </c>
      <c r="AX336" s="17">
        <f t="shared" si="79"/>
        <v>0</v>
      </c>
      <c r="AY336" s="17">
        <f t="shared" si="79"/>
        <v>0</v>
      </c>
      <c r="AZ336" s="17">
        <f t="shared" si="79"/>
        <v>0</v>
      </c>
      <c r="BA336" s="17">
        <f t="shared" si="79"/>
        <v>0</v>
      </c>
      <c r="BB336" s="17">
        <f t="shared" si="79"/>
        <v>0</v>
      </c>
      <c r="BC336" s="17">
        <f t="shared" si="79"/>
        <v>0</v>
      </c>
      <c r="BD336" s="17">
        <f t="shared" si="79"/>
        <v>0</v>
      </c>
      <c r="BE336" s="17">
        <f t="shared" si="79"/>
        <v>0</v>
      </c>
      <c r="BF336" s="17">
        <f t="shared" si="79"/>
        <v>0</v>
      </c>
      <c r="BG336" s="17">
        <f t="shared" si="79"/>
        <v>0</v>
      </c>
      <c r="BH336" s="17">
        <f t="shared" si="79"/>
        <v>0</v>
      </c>
      <c r="BI336" s="17">
        <f t="shared" si="79"/>
        <v>0</v>
      </c>
      <c r="BJ336" s="17">
        <f t="shared" si="79"/>
        <v>0</v>
      </c>
      <c r="BK336" s="17">
        <f t="shared" si="79"/>
        <v>0</v>
      </c>
      <c r="BL336" s="17">
        <f t="shared" si="79"/>
        <v>0</v>
      </c>
      <c r="BM336" s="17">
        <f t="shared" si="79"/>
        <v>0</v>
      </c>
      <c r="BN336" s="17">
        <f t="shared" si="79"/>
        <v>0</v>
      </c>
      <c r="BO336" s="17">
        <f t="shared" si="79"/>
        <v>0</v>
      </c>
      <c r="BP336" s="17">
        <f t="shared" si="79"/>
        <v>0</v>
      </c>
      <c r="BQ336" s="17">
        <f t="shared" si="79"/>
        <v>0</v>
      </c>
      <c r="BR336" s="17">
        <f t="shared" si="79"/>
        <v>0</v>
      </c>
    </row>
    <row r="337" spans="37:70">
      <c r="AK337" s="81"/>
      <c r="AL337" s="81"/>
      <c r="AM337" s="81"/>
      <c r="AN337" s="81"/>
    </row>
    <row r="338" spans="37:70">
      <c r="AK338" s="82" t="s">
        <v>60</v>
      </c>
      <c r="AL338" s="81"/>
      <c r="AM338" s="81"/>
      <c r="AN338" s="81"/>
      <c r="AO338" s="17">
        <f>AO212+AO157</f>
        <v>0</v>
      </c>
      <c r="AP338" s="17">
        <f t="shared" ref="AP338:BR338" si="80">AP212+AP157</f>
        <v>0</v>
      </c>
      <c r="AQ338" s="17">
        <f t="shared" si="80"/>
        <v>0</v>
      </c>
      <c r="AR338" s="17">
        <f t="shared" si="80"/>
        <v>0</v>
      </c>
      <c r="AS338" s="17">
        <f t="shared" si="80"/>
        <v>0</v>
      </c>
      <c r="AT338" s="17">
        <f t="shared" si="80"/>
        <v>0</v>
      </c>
      <c r="AU338" s="17">
        <f t="shared" si="80"/>
        <v>0</v>
      </c>
      <c r="AV338" s="17">
        <f t="shared" si="80"/>
        <v>0</v>
      </c>
      <c r="AW338" s="17">
        <f t="shared" si="80"/>
        <v>0</v>
      </c>
      <c r="AX338" s="17">
        <f t="shared" si="80"/>
        <v>0</v>
      </c>
      <c r="AY338" s="17">
        <f t="shared" si="80"/>
        <v>0</v>
      </c>
      <c r="AZ338" s="17">
        <f t="shared" si="80"/>
        <v>0</v>
      </c>
      <c r="BA338" s="17">
        <f t="shared" si="80"/>
        <v>0</v>
      </c>
      <c r="BB338" s="17">
        <f t="shared" si="80"/>
        <v>0</v>
      </c>
      <c r="BC338" s="17">
        <f t="shared" si="80"/>
        <v>0</v>
      </c>
      <c r="BD338" s="17">
        <f t="shared" si="80"/>
        <v>0</v>
      </c>
      <c r="BE338" s="17">
        <f t="shared" si="80"/>
        <v>0</v>
      </c>
      <c r="BF338" s="17">
        <f t="shared" si="80"/>
        <v>0</v>
      </c>
      <c r="BG338" s="17">
        <f t="shared" si="80"/>
        <v>0</v>
      </c>
      <c r="BH338" s="17">
        <f t="shared" si="80"/>
        <v>0</v>
      </c>
      <c r="BI338" s="17">
        <f t="shared" si="80"/>
        <v>0</v>
      </c>
      <c r="BJ338" s="17">
        <f t="shared" si="80"/>
        <v>0</v>
      </c>
      <c r="BK338" s="17">
        <f t="shared" si="80"/>
        <v>0</v>
      </c>
      <c r="BL338" s="17">
        <f t="shared" si="80"/>
        <v>0</v>
      </c>
      <c r="BM338" s="17">
        <f t="shared" si="80"/>
        <v>0</v>
      </c>
      <c r="BN338" s="17">
        <f t="shared" si="80"/>
        <v>0</v>
      </c>
      <c r="BO338" s="17">
        <f t="shared" si="80"/>
        <v>0</v>
      </c>
      <c r="BP338" s="17">
        <f t="shared" si="80"/>
        <v>0</v>
      </c>
      <c r="BQ338" s="17">
        <f t="shared" si="80"/>
        <v>0</v>
      </c>
      <c r="BR338" s="17">
        <f t="shared" si="80"/>
        <v>0</v>
      </c>
    </row>
    <row r="339" spans="37:70">
      <c r="AK339" s="81"/>
      <c r="AL339" s="81"/>
      <c r="AM339" s="81"/>
      <c r="AN339" s="81"/>
    </row>
    <row r="340" spans="37:70">
      <c r="AK340" s="82" t="s">
        <v>324</v>
      </c>
      <c r="AL340" s="81"/>
      <c r="AM340" s="81"/>
      <c r="AN340" s="81"/>
      <c r="AO340" s="17">
        <f>AO222</f>
        <v>0</v>
      </c>
      <c r="AP340" s="17">
        <f t="shared" ref="AP340:BR340" si="81">AP222</f>
        <v>0</v>
      </c>
      <c r="AQ340" s="17">
        <f t="shared" si="81"/>
        <v>0</v>
      </c>
      <c r="AR340" s="17">
        <f t="shared" si="81"/>
        <v>0</v>
      </c>
      <c r="AS340" s="17">
        <f t="shared" si="81"/>
        <v>0</v>
      </c>
      <c r="AT340" s="17">
        <f t="shared" si="81"/>
        <v>0</v>
      </c>
      <c r="AU340" s="17">
        <f t="shared" si="81"/>
        <v>0</v>
      </c>
      <c r="AV340" s="17">
        <f t="shared" si="81"/>
        <v>0</v>
      </c>
      <c r="AW340" s="17">
        <f t="shared" si="81"/>
        <v>0</v>
      </c>
      <c r="AX340" s="17">
        <f t="shared" si="81"/>
        <v>0</v>
      </c>
      <c r="AY340" s="17">
        <f t="shared" si="81"/>
        <v>0</v>
      </c>
      <c r="AZ340" s="17">
        <f t="shared" si="81"/>
        <v>0</v>
      </c>
      <c r="BA340" s="17">
        <f t="shared" si="81"/>
        <v>0</v>
      </c>
      <c r="BB340" s="17">
        <f t="shared" si="81"/>
        <v>0</v>
      </c>
      <c r="BC340" s="17">
        <f t="shared" si="81"/>
        <v>0</v>
      </c>
      <c r="BD340" s="17">
        <f t="shared" si="81"/>
        <v>0</v>
      </c>
      <c r="BE340" s="17">
        <f t="shared" si="81"/>
        <v>0</v>
      </c>
      <c r="BF340" s="17">
        <f t="shared" si="81"/>
        <v>0</v>
      </c>
      <c r="BG340" s="17">
        <f t="shared" si="81"/>
        <v>0</v>
      </c>
      <c r="BH340" s="17">
        <f t="shared" si="81"/>
        <v>0</v>
      </c>
      <c r="BI340" s="17">
        <f t="shared" si="81"/>
        <v>0</v>
      </c>
      <c r="BJ340" s="17">
        <f t="shared" si="81"/>
        <v>0</v>
      </c>
      <c r="BK340" s="17">
        <f t="shared" si="81"/>
        <v>0</v>
      </c>
      <c r="BL340" s="17">
        <f t="shared" si="81"/>
        <v>0</v>
      </c>
      <c r="BM340" s="17">
        <f t="shared" si="81"/>
        <v>0</v>
      </c>
      <c r="BN340" s="17">
        <f t="shared" si="81"/>
        <v>0</v>
      </c>
      <c r="BO340" s="17">
        <f t="shared" si="81"/>
        <v>0</v>
      </c>
      <c r="BP340" s="17">
        <f t="shared" si="81"/>
        <v>0</v>
      </c>
      <c r="BQ340" s="17">
        <f t="shared" si="81"/>
        <v>0</v>
      </c>
      <c r="BR340" s="17">
        <f t="shared" si="81"/>
        <v>0</v>
      </c>
    </row>
    <row r="341" spans="37:70">
      <c r="AK341" s="81"/>
      <c r="AL341" s="81"/>
      <c r="AM341" s="81"/>
      <c r="AN341" s="81"/>
    </row>
    <row r="342" spans="37:70">
      <c r="AK342" s="82" t="s">
        <v>106</v>
      </c>
      <c r="AL342" s="81"/>
      <c r="AM342" s="81"/>
      <c r="AN342" s="81"/>
      <c r="AO342" s="17">
        <f>AO213+AO217</f>
        <v>0</v>
      </c>
      <c r="AP342" s="17">
        <f t="shared" ref="AP342:BR342" si="82">AP213+AP217</f>
        <v>0</v>
      </c>
      <c r="AQ342" s="17">
        <f t="shared" si="82"/>
        <v>0</v>
      </c>
      <c r="AR342" s="17">
        <f t="shared" si="82"/>
        <v>0</v>
      </c>
      <c r="AS342" s="17">
        <f t="shared" si="82"/>
        <v>0</v>
      </c>
      <c r="AT342" s="17">
        <f t="shared" si="82"/>
        <v>0</v>
      </c>
      <c r="AU342" s="17">
        <f t="shared" si="82"/>
        <v>0</v>
      </c>
      <c r="AV342" s="17">
        <f t="shared" si="82"/>
        <v>0</v>
      </c>
      <c r="AW342" s="17">
        <f t="shared" si="82"/>
        <v>0</v>
      </c>
      <c r="AX342" s="17">
        <f t="shared" si="82"/>
        <v>0</v>
      </c>
      <c r="AY342" s="17">
        <f t="shared" si="82"/>
        <v>0</v>
      </c>
      <c r="AZ342" s="17">
        <f t="shared" si="82"/>
        <v>0</v>
      </c>
      <c r="BA342" s="17">
        <f t="shared" si="82"/>
        <v>0</v>
      </c>
      <c r="BB342" s="17">
        <f t="shared" si="82"/>
        <v>0</v>
      </c>
      <c r="BC342" s="17">
        <f t="shared" si="82"/>
        <v>0</v>
      </c>
      <c r="BD342" s="17">
        <f t="shared" si="82"/>
        <v>0</v>
      </c>
      <c r="BE342" s="17">
        <f t="shared" si="82"/>
        <v>0</v>
      </c>
      <c r="BF342" s="17">
        <f t="shared" si="82"/>
        <v>0</v>
      </c>
      <c r="BG342" s="17">
        <f t="shared" si="82"/>
        <v>0</v>
      </c>
      <c r="BH342" s="17">
        <f t="shared" si="82"/>
        <v>0</v>
      </c>
      <c r="BI342" s="17">
        <f t="shared" si="82"/>
        <v>0</v>
      </c>
      <c r="BJ342" s="17">
        <f t="shared" si="82"/>
        <v>0</v>
      </c>
      <c r="BK342" s="17">
        <f t="shared" si="82"/>
        <v>0</v>
      </c>
      <c r="BL342" s="17">
        <f t="shared" si="82"/>
        <v>0</v>
      </c>
      <c r="BM342" s="17">
        <f t="shared" si="82"/>
        <v>0</v>
      </c>
      <c r="BN342" s="17">
        <f t="shared" si="82"/>
        <v>0</v>
      </c>
      <c r="BO342" s="17">
        <f t="shared" si="82"/>
        <v>0</v>
      </c>
      <c r="BP342" s="17">
        <f t="shared" si="82"/>
        <v>0</v>
      </c>
      <c r="BQ342" s="17">
        <f t="shared" si="82"/>
        <v>0</v>
      </c>
      <c r="BR342" s="17">
        <f t="shared" si="82"/>
        <v>0</v>
      </c>
    </row>
    <row r="343" spans="37:70">
      <c r="AK343" s="81"/>
      <c r="AL343" s="81"/>
      <c r="AM343" s="81"/>
      <c r="AN343" s="81"/>
    </row>
    <row r="344" spans="37:70">
      <c r="AK344" s="82" t="s">
        <v>297</v>
      </c>
      <c r="AL344" s="81"/>
      <c r="AM344" s="81"/>
      <c r="AN344" s="81"/>
      <c r="AO344" s="17">
        <f>AO211</f>
        <v>0</v>
      </c>
      <c r="AP344" s="17">
        <f t="shared" ref="AP344:BR344" si="83">AP211</f>
        <v>0</v>
      </c>
      <c r="AQ344" s="17">
        <f t="shared" si="83"/>
        <v>0</v>
      </c>
      <c r="AR344" s="17">
        <f t="shared" si="83"/>
        <v>0</v>
      </c>
      <c r="AS344" s="17">
        <f t="shared" si="83"/>
        <v>0</v>
      </c>
      <c r="AT344" s="17">
        <f t="shared" si="83"/>
        <v>0</v>
      </c>
      <c r="AU344" s="17">
        <f t="shared" si="83"/>
        <v>0</v>
      </c>
      <c r="AV344" s="17">
        <f t="shared" si="83"/>
        <v>0</v>
      </c>
      <c r="AW344" s="17">
        <f t="shared" si="83"/>
        <v>0</v>
      </c>
      <c r="AX344" s="17">
        <f t="shared" si="83"/>
        <v>0</v>
      </c>
      <c r="AY344" s="17">
        <f t="shared" si="83"/>
        <v>0</v>
      </c>
      <c r="AZ344" s="17">
        <f t="shared" si="83"/>
        <v>0</v>
      </c>
      <c r="BA344" s="17">
        <f t="shared" si="83"/>
        <v>0</v>
      </c>
      <c r="BB344" s="17">
        <f t="shared" si="83"/>
        <v>0</v>
      </c>
      <c r="BC344" s="17">
        <f t="shared" si="83"/>
        <v>0</v>
      </c>
      <c r="BD344" s="17">
        <f t="shared" si="83"/>
        <v>0</v>
      </c>
      <c r="BE344" s="17">
        <f t="shared" si="83"/>
        <v>0</v>
      </c>
      <c r="BF344" s="17">
        <f t="shared" si="83"/>
        <v>0</v>
      </c>
      <c r="BG344" s="17">
        <f t="shared" si="83"/>
        <v>0</v>
      </c>
      <c r="BH344" s="17">
        <f t="shared" si="83"/>
        <v>0</v>
      </c>
      <c r="BI344" s="17">
        <f t="shared" si="83"/>
        <v>0</v>
      </c>
      <c r="BJ344" s="17">
        <f t="shared" si="83"/>
        <v>0</v>
      </c>
      <c r="BK344" s="17">
        <f t="shared" si="83"/>
        <v>0</v>
      </c>
      <c r="BL344" s="17">
        <f t="shared" si="83"/>
        <v>0</v>
      </c>
      <c r="BM344" s="17">
        <f t="shared" si="83"/>
        <v>0</v>
      </c>
      <c r="BN344" s="17">
        <f t="shared" si="83"/>
        <v>0</v>
      </c>
      <c r="BO344" s="17">
        <f t="shared" si="83"/>
        <v>0</v>
      </c>
      <c r="BP344" s="17">
        <f t="shared" si="83"/>
        <v>0</v>
      </c>
      <c r="BQ344" s="17">
        <f t="shared" si="83"/>
        <v>0</v>
      </c>
      <c r="BR344" s="17">
        <f t="shared" si="83"/>
        <v>0</v>
      </c>
    </row>
    <row r="345" spans="37:70">
      <c r="AK345" s="81"/>
      <c r="AL345" s="81"/>
      <c r="AM345" s="81"/>
      <c r="AN345" s="81"/>
    </row>
    <row r="346" spans="37:70">
      <c r="AK346" s="82" t="s">
        <v>58</v>
      </c>
      <c r="AL346" s="81"/>
      <c r="AM346" s="81"/>
      <c r="AN346" s="81"/>
      <c r="AO346" s="17">
        <f>AO201+AO202+AO203+AO204+AO205+AO206</f>
        <v>0</v>
      </c>
      <c r="AP346" s="17">
        <f t="shared" ref="AP346:BR346" si="84">AP201+AP202+AP203+AP204+AP205+AP206</f>
        <v>0</v>
      </c>
      <c r="AQ346" s="17">
        <f t="shared" si="84"/>
        <v>0</v>
      </c>
      <c r="AR346" s="17">
        <f t="shared" si="84"/>
        <v>0</v>
      </c>
      <c r="AS346" s="17">
        <f t="shared" si="84"/>
        <v>0</v>
      </c>
      <c r="AT346" s="17">
        <f t="shared" si="84"/>
        <v>0</v>
      </c>
      <c r="AU346" s="17">
        <f t="shared" si="84"/>
        <v>0</v>
      </c>
      <c r="AV346" s="17">
        <f t="shared" si="84"/>
        <v>0</v>
      </c>
      <c r="AW346" s="17">
        <f t="shared" si="84"/>
        <v>0</v>
      </c>
      <c r="AX346" s="17">
        <f t="shared" si="84"/>
        <v>0</v>
      </c>
      <c r="AY346" s="17">
        <f t="shared" si="84"/>
        <v>0</v>
      </c>
      <c r="AZ346" s="17">
        <f t="shared" si="84"/>
        <v>0</v>
      </c>
      <c r="BA346" s="17">
        <f t="shared" si="84"/>
        <v>0</v>
      </c>
      <c r="BB346" s="17">
        <f t="shared" si="84"/>
        <v>0</v>
      </c>
      <c r="BC346" s="17">
        <f t="shared" si="84"/>
        <v>0</v>
      </c>
      <c r="BD346" s="17">
        <f t="shared" si="84"/>
        <v>0</v>
      </c>
      <c r="BE346" s="17">
        <f t="shared" si="84"/>
        <v>0</v>
      </c>
      <c r="BF346" s="17">
        <f t="shared" si="84"/>
        <v>0</v>
      </c>
      <c r="BG346" s="17">
        <f t="shared" si="84"/>
        <v>0</v>
      </c>
      <c r="BH346" s="17">
        <f t="shared" si="84"/>
        <v>0</v>
      </c>
      <c r="BI346" s="17">
        <f t="shared" si="84"/>
        <v>0</v>
      </c>
      <c r="BJ346" s="17">
        <f t="shared" si="84"/>
        <v>0</v>
      </c>
      <c r="BK346" s="17">
        <f t="shared" si="84"/>
        <v>0</v>
      </c>
      <c r="BL346" s="17">
        <f t="shared" si="84"/>
        <v>0</v>
      </c>
      <c r="BM346" s="17">
        <f t="shared" si="84"/>
        <v>0</v>
      </c>
      <c r="BN346" s="17">
        <f t="shared" si="84"/>
        <v>0</v>
      </c>
      <c r="BO346" s="17">
        <f t="shared" si="84"/>
        <v>0</v>
      </c>
      <c r="BP346" s="17">
        <f t="shared" si="84"/>
        <v>0</v>
      </c>
      <c r="BQ346" s="17">
        <f t="shared" si="84"/>
        <v>0</v>
      </c>
      <c r="BR346" s="17">
        <f t="shared" si="84"/>
        <v>0</v>
      </c>
    </row>
    <row r="347" spans="37:70">
      <c r="AK347" s="81"/>
      <c r="AL347" s="81"/>
      <c r="AM347" s="81"/>
      <c r="AN347" s="81"/>
    </row>
    <row r="348" spans="37:70">
      <c r="AK348" s="82" t="s">
        <v>57</v>
      </c>
      <c r="AL348" s="81"/>
      <c r="AM348" s="81"/>
      <c r="AN348" s="81"/>
      <c r="AO348" s="17">
        <f>AO169+AO170+AO171+AO172+AO173+AO174+AO207+AO208+AO219+AO247+AO248</f>
        <v>0</v>
      </c>
      <c r="AP348" s="17">
        <f t="shared" ref="AP348:BR348" si="85">AP169+AP170+AP171+AP172+AP173+AP174+AP207+AP208+AP219+AP247+AP248</f>
        <v>0</v>
      </c>
      <c r="AQ348" s="17">
        <f t="shared" si="85"/>
        <v>0</v>
      </c>
      <c r="AR348" s="17">
        <f t="shared" si="85"/>
        <v>0</v>
      </c>
      <c r="AS348" s="17">
        <f t="shared" si="85"/>
        <v>0</v>
      </c>
      <c r="AT348" s="17">
        <f t="shared" si="85"/>
        <v>0</v>
      </c>
      <c r="AU348" s="17">
        <f t="shared" si="85"/>
        <v>0</v>
      </c>
      <c r="AV348" s="17">
        <f t="shared" si="85"/>
        <v>0</v>
      </c>
      <c r="AW348" s="17">
        <f t="shared" si="85"/>
        <v>0</v>
      </c>
      <c r="AX348" s="17">
        <f t="shared" si="85"/>
        <v>0</v>
      </c>
      <c r="AY348" s="17">
        <f t="shared" si="85"/>
        <v>0</v>
      </c>
      <c r="AZ348" s="17">
        <f t="shared" si="85"/>
        <v>0</v>
      </c>
      <c r="BA348" s="17">
        <f t="shared" si="85"/>
        <v>0</v>
      </c>
      <c r="BB348" s="17">
        <f t="shared" si="85"/>
        <v>0</v>
      </c>
      <c r="BC348" s="17">
        <f t="shared" si="85"/>
        <v>0</v>
      </c>
      <c r="BD348" s="17">
        <f t="shared" si="85"/>
        <v>0</v>
      </c>
      <c r="BE348" s="17">
        <f t="shared" si="85"/>
        <v>0</v>
      </c>
      <c r="BF348" s="17">
        <f t="shared" si="85"/>
        <v>0</v>
      </c>
      <c r="BG348" s="17">
        <f t="shared" si="85"/>
        <v>0</v>
      </c>
      <c r="BH348" s="17">
        <f t="shared" si="85"/>
        <v>0</v>
      </c>
      <c r="BI348" s="17">
        <f t="shared" si="85"/>
        <v>0</v>
      </c>
      <c r="BJ348" s="17">
        <f t="shared" si="85"/>
        <v>0</v>
      </c>
      <c r="BK348" s="17">
        <f t="shared" si="85"/>
        <v>0</v>
      </c>
      <c r="BL348" s="17">
        <f t="shared" si="85"/>
        <v>0</v>
      </c>
      <c r="BM348" s="17">
        <f t="shared" si="85"/>
        <v>0</v>
      </c>
      <c r="BN348" s="17">
        <f t="shared" si="85"/>
        <v>0</v>
      </c>
      <c r="BO348" s="17">
        <f t="shared" si="85"/>
        <v>0</v>
      </c>
      <c r="BP348" s="17">
        <f t="shared" si="85"/>
        <v>0</v>
      </c>
      <c r="BQ348" s="17">
        <f t="shared" si="85"/>
        <v>0</v>
      </c>
      <c r="BR348" s="17">
        <f t="shared" si="85"/>
        <v>0</v>
      </c>
    </row>
    <row r="349" spans="37:70">
      <c r="AK349" s="81"/>
      <c r="AL349" s="81"/>
      <c r="AM349" s="81"/>
      <c r="AN349" s="81"/>
    </row>
    <row r="350" spans="37:70">
      <c r="AK350" s="82" t="s">
        <v>149</v>
      </c>
      <c r="AL350" s="81"/>
      <c r="AM350" s="81"/>
      <c r="AN350" s="81"/>
      <c r="AO350" s="17">
        <f>AO209+AO210</f>
        <v>0</v>
      </c>
      <c r="AP350" s="17">
        <f t="shared" ref="AP350:BR350" si="86">AP209+AP210</f>
        <v>0</v>
      </c>
      <c r="AQ350" s="17">
        <f t="shared" si="86"/>
        <v>0</v>
      </c>
      <c r="AR350" s="17">
        <f t="shared" si="86"/>
        <v>0</v>
      </c>
      <c r="AS350" s="17">
        <f t="shared" si="86"/>
        <v>0</v>
      </c>
      <c r="AT350" s="17">
        <f t="shared" si="86"/>
        <v>0</v>
      </c>
      <c r="AU350" s="17">
        <f t="shared" si="86"/>
        <v>0</v>
      </c>
      <c r="AV350" s="17">
        <f t="shared" si="86"/>
        <v>0</v>
      </c>
      <c r="AW350" s="17">
        <f t="shared" si="86"/>
        <v>0</v>
      </c>
      <c r="AX350" s="17">
        <f t="shared" si="86"/>
        <v>0</v>
      </c>
      <c r="AY350" s="17">
        <f t="shared" si="86"/>
        <v>0</v>
      </c>
      <c r="AZ350" s="17">
        <f t="shared" si="86"/>
        <v>0</v>
      </c>
      <c r="BA350" s="17">
        <f t="shared" si="86"/>
        <v>0</v>
      </c>
      <c r="BB350" s="17">
        <f t="shared" si="86"/>
        <v>0</v>
      </c>
      <c r="BC350" s="17">
        <f t="shared" si="86"/>
        <v>0</v>
      </c>
      <c r="BD350" s="17">
        <f t="shared" si="86"/>
        <v>0</v>
      </c>
      <c r="BE350" s="17">
        <f t="shared" si="86"/>
        <v>0</v>
      </c>
      <c r="BF350" s="17">
        <f t="shared" si="86"/>
        <v>0</v>
      </c>
      <c r="BG350" s="17">
        <f t="shared" si="86"/>
        <v>0</v>
      </c>
      <c r="BH350" s="17">
        <f t="shared" si="86"/>
        <v>0</v>
      </c>
      <c r="BI350" s="17">
        <f t="shared" si="86"/>
        <v>0</v>
      </c>
      <c r="BJ350" s="17">
        <f t="shared" si="86"/>
        <v>0</v>
      </c>
      <c r="BK350" s="17">
        <f t="shared" si="86"/>
        <v>0</v>
      </c>
      <c r="BL350" s="17">
        <f t="shared" si="86"/>
        <v>0</v>
      </c>
      <c r="BM350" s="17">
        <f t="shared" si="86"/>
        <v>0</v>
      </c>
      <c r="BN350" s="17">
        <f t="shared" si="86"/>
        <v>0</v>
      </c>
      <c r="BO350" s="17">
        <f t="shared" si="86"/>
        <v>0</v>
      </c>
      <c r="BP350" s="17">
        <f t="shared" si="86"/>
        <v>0</v>
      </c>
      <c r="BQ350" s="17">
        <f t="shared" si="86"/>
        <v>0</v>
      </c>
      <c r="BR350" s="17">
        <f t="shared" si="86"/>
        <v>0</v>
      </c>
    </row>
    <row r="351" spans="37:70">
      <c r="AK351" s="81"/>
      <c r="AL351" s="81"/>
      <c r="AM351" s="81"/>
      <c r="AN351" s="81"/>
    </row>
    <row r="352" spans="37:70">
      <c r="AK352" s="82" t="s">
        <v>110</v>
      </c>
      <c r="AL352" s="81"/>
      <c r="AM352" s="81"/>
      <c r="AN352" s="81"/>
      <c r="AO352" s="17">
        <f>AO190+AO191</f>
        <v>0</v>
      </c>
      <c r="AP352" s="17">
        <f t="shared" ref="AP352:BR352" si="87">AP190+AP191</f>
        <v>0</v>
      </c>
      <c r="AQ352" s="17">
        <f t="shared" si="87"/>
        <v>0</v>
      </c>
      <c r="AR352" s="17">
        <f t="shared" si="87"/>
        <v>0</v>
      </c>
      <c r="AS352" s="17">
        <f t="shared" si="87"/>
        <v>0</v>
      </c>
      <c r="AT352" s="17">
        <f t="shared" si="87"/>
        <v>0</v>
      </c>
      <c r="AU352" s="17">
        <f t="shared" si="87"/>
        <v>0</v>
      </c>
      <c r="AV352" s="17">
        <f t="shared" si="87"/>
        <v>0</v>
      </c>
      <c r="AW352" s="17">
        <f t="shared" si="87"/>
        <v>0</v>
      </c>
      <c r="AX352" s="17">
        <f t="shared" si="87"/>
        <v>0</v>
      </c>
      <c r="AY352" s="17">
        <f t="shared" si="87"/>
        <v>0</v>
      </c>
      <c r="AZ352" s="17">
        <f t="shared" si="87"/>
        <v>0</v>
      </c>
      <c r="BA352" s="17">
        <f t="shared" si="87"/>
        <v>0</v>
      </c>
      <c r="BB352" s="17">
        <f t="shared" si="87"/>
        <v>0</v>
      </c>
      <c r="BC352" s="17">
        <f t="shared" si="87"/>
        <v>0</v>
      </c>
      <c r="BD352" s="17">
        <f t="shared" si="87"/>
        <v>0</v>
      </c>
      <c r="BE352" s="17">
        <f t="shared" si="87"/>
        <v>0</v>
      </c>
      <c r="BF352" s="17">
        <f t="shared" si="87"/>
        <v>0</v>
      </c>
      <c r="BG352" s="17">
        <f t="shared" si="87"/>
        <v>0</v>
      </c>
      <c r="BH352" s="17">
        <f t="shared" si="87"/>
        <v>0</v>
      </c>
      <c r="BI352" s="17">
        <f t="shared" si="87"/>
        <v>0</v>
      </c>
      <c r="BJ352" s="17">
        <f t="shared" si="87"/>
        <v>0</v>
      </c>
      <c r="BK352" s="17">
        <f t="shared" si="87"/>
        <v>0</v>
      </c>
      <c r="BL352" s="17">
        <f t="shared" si="87"/>
        <v>0</v>
      </c>
      <c r="BM352" s="17">
        <f t="shared" si="87"/>
        <v>0</v>
      </c>
      <c r="BN352" s="17">
        <f t="shared" si="87"/>
        <v>0</v>
      </c>
      <c r="BO352" s="17">
        <f t="shared" si="87"/>
        <v>0</v>
      </c>
      <c r="BP352" s="17">
        <f t="shared" si="87"/>
        <v>0</v>
      </c>
      <c r="BQ352" s="17">
        <f t="shared" si="87"/>
        <v>0</v>
      </c>
      <c r="BR352" s="17">
        <f t="shared" si="87"/>
        <v>0</v>
      </c>
    </row>
    <row r="353" spans="37:70">
      <c r="AK353" s="81"/>
      <c r="AL353" s="81"/>
      <c r="AM353" s="81"/>
      <c r="AN353" s="81"/>
    </row>
    <row r="354" spans="37:70">
      <c r="AK354" s="82" t="s">
        <v>113</v>
      </c>
      <c r="AL354" s="81"/>
      <c r="AM354" s="81"/>
      <c r="AN354" s="81"/>
      <c r="AO354" s="17">
        <f>AO175+AO176+AO177+AO178+AO179+AO180+AO181+AO182+AO183+AO184+AO185+AO186+AO187+AO188+AO192+AO193+AO194+AO195+AO216+AO265</f>
        <v>0</v>
      </c>
      <c r="AP354" s="17">
        <f t="shared" ref="AP354:BR354" si="88">AP175+AP176+AP177+AP178+AP179+AP180+AP181+AP182+AP183+AP184+AP185+AP186+AP187+AP188+AP192+AP193+AP194+AP195+AP216+AP265</f>
        <v>0</v>
      </c>
      <c r="AQ354" s="17">
        <f t="shared" si="88"/>
        <v>0</v>
      </c>
      <c r="AR354" s="17">
        <f t="shared" si="88"/>
        <v>0</v>
      </c>
      <c r="AS354" s="17">
        <f t="shared" si="88"/>
        <v>0</v>
      </c>
      <c r="AT354" s="17">
        <f t="shared" si="88"/>
        <v>0</v>
      </c>
      <c r="AU354" s="17">
        <f t="shared" si="88"/>
        <v>0</v>
      </c>
      <c r="AV354" s="17">
        <f t="shared" si="88"/>
        <v>0</v>
      </c>
      <c r="AW354" s="17">
        <f t="shared" si="88"/>
        <v>0</v>
      </c>
      <c r="AX354" s="17">
        <f t="shared" si="88"/>
        <v>0</v>
      </c>
      <c r="AY354" s="17">
        <f t="shared" si="88"/>
        <v>0</v>
      </c>
      <c r="AZ354" s="17">
        <f t="shared" si="88"/>
        <v>0</v>
      </c>
      <c r="BA354" s="17">
        <f t="shared" si="88"/>
        <v>0</v>
      </c>
      <c r="BB354" s="17">
        <f t="shared" si="88"/>
        <v>0</v>
      </c>
      <c r="BC354" s="17">
        <f t="shared" si="88"/>
        <v>0</v>
      </c>
      <c r="BD354" s="17">
        <f t="shared" si="88"/>
        <v>0</v>
      </c>
      <c r="BE354" s="17">
        <f t="shared" si="88"/>
        <v>0</v>
      </c>
      <c r="BF354" s="17">
        <f t="shared" si="88"/>
        <v>0</v>
      </c>
      <c r="BG354" s="17">
        <f t="shared" si="88"/>
        <v>0</v>
      </c>
      <c r="BH354" s="17">
        <f t="shared" si="88"/>
        <v>0</v>
      </c>
      <c r="BI354" s="17">
        <f t="shared" si="88"/>
        <v>0</v>
      </c>
      <c r="BJ354" s="17">
        <f t="shared" si="88"/>
        <v>0</v>
      </c>
      <c r="BK354" s="17">
        <f t="shared" si="88"/>
        <v>0</v>
      </c>
      <c r="BL354" s="17">
        <f t="shared" si="88"/>
        <v>0</v>
      </c>
      <c r="BM354" s="17">
        <f t="shared" si="88"/>
        <v>0</v>
      </c>
      <c r="BN354" s="17">
        <f t="shared" si="88"/>
        <v>0</v>
      </c>
      <c r="BO354" s="17">
        <f t="shared" si="88"/>
        <v>0</v>
      </c>
      <c r="BP354" s="17">
        <f t="shared" si="88"/>
        <v>0</v>
      </c>
      <c r="BQ354" s="17">
        <f t="shared" si="88"/>
        <v>0</v>
      </c>
      <c r="BR354" s="17">
        <f t="shared" si="88"/>
        <v>0</v>
      </c>
    </row>
    <row r="355" spans="37:70">
      <c r="AK355" s="81"/>
      <c r="AL355" s="81"/>
      <c r="AM355" s="81"/>
      <c r="AN355" s="81"/>
    </row>
    <row r="356" spans="37:70">
      <c r="AK356" s="82" t="s">
        <v>107</v>
      </c>
      <c r="AL356" s="81"/>
      <c r="AM356" s="81"/>
      <c r="AN356" s="81"/>
      <c r="AO356" s="17">
        <f>AO200+AO199+AO198+AO197+AO196</f>
        <v>0</v>
      </c>
      <c r="AP356" s="17">
        <f t="shared" ref="AP356:BR356" si="89">AP200+AP199+AP198+AP197+AP196</f>
        <v>0</v>
      </c>
      <c r="AQ356" s="17">
        <f t="shared" si="89"/>
        <v>0</v>
      </c>
      <c r="AR356" s="17">
        <f t="shared" si="89"/>
        <v>0</v>
      </c>
      <c r="AS356" s="17">
        <f t="shared" si="89"/>
        <v>0</v>
      </c>
      <c r="AT356" s="17">
        <f t="shared" si="89"/>
        <v>0</v>
      </c>
      <c r="AU356" s="17">
        <f t="shared" si="89"/>
        <v>0</v>
      </c>
      <c r="AV356" s="17">
        <f t="shared" si="89"/>
        <v>0</v>
      </c>
      <c r="AW356" s="17">
        <f t="shared" si="89"/>
        <v>0</v>
      </c>
      <c r="AX356" s="17">
        <f t="shared" si="89"/>
        <v>0</v>
      </c>
      <c r="AY356" s="17">
        <f t="shared" si="89"/>
        <v>0</v>
      </c>
      <c r="AZ356" s="17">
        <f t="shared" si="89"/>
        <v>0</v>
      </c>
      <c r="BA356" s="17">
        <f t="shared" si="89"/>
        <v>0</v>
      </c>
      <c r="BB356" s="17">
        <f t="shared" si="89"/>
        <v>0</v>
      </c>
      <c r="BC356" s="17">
        <f t="shared" si="89"/>
        <v>0</v>
      </c>
      <c r="BD356" s="17">
        <f t="shared" si="89"/>
        <v>0</v>
      </c>
      <c r="BE356" s="17">
        <f t="shared" si="89"/>
        <v>0</v>
      </c>
      <c r="BF356" s="17">
        <f t="shared" si="89"/>
        <v>0</v>
      </c>
      <c r="BG356" s="17">
        <f t="shared" si="89"/>
        <v>0</v>
      </c>
      <c r="BH356" s="17">
        <f t="shared" si="89"/>
        <v>0</v>
      </c>
      <c r="BI356" s="17">
        <f t="shared" si="89"/>
        <v>0</v>
      </c>
      <c r="BJ356" s="17">
        <f t="shared" si="89"/>
        <v>0</v>
      </c>
      <c r="BK356" s="17">
        <f t="shared" si="89"/>
        <v>0</v>
      </c>
      <c r="BL356" s="17">
        <f t="shared" si="89"/>
        <v>0</v>
      </c>
      <c r="BM356" s="17">
        <f t="shared" si="89"/>
        <v>0</v>
      </c>
      <c r="BN356" s="17">
        <f t="shared" si="89"/>
        <v>0</v>
      </c>
      <c r="BO356" s="17">
        <f t="shared" si="89"/>
        <v>0</v>
      </c>
      <c r="BP356" s="17">
        <f t="shared" si="89"/>
        <v>0</v>
      </c>
      <c r="BQ356" s="17">
        <f t="shared" si="89"/>
        <v>0</v>
      </c>
      <c r="BR356" s="17">
        <f t="shared" si="89"/>
        <v>0</v>
      </c>
    </row>
    <row r="357" spans="37:70">
      <c r="AK357" s="81"/>
      <c r="AL357" s="81"/>
      <c r="AM357" s="81"/>
      <c r="AN357" s="81"/>
    </row>
    <row r="358" spans="37:70">
      <c r="AK358" s="82" t="s">
        <v>82</v>
      </c>
      <c r="AL358" s="81"/>
      <c r="AM358" s="81"/>
      <c r="AN358" s="81"/>
      <c r="AO358" s="17">
        <f>AO266</f>
        <v>0</v>
      </c>
      <c r="AP358" s="17">
        <f t="shared" ref="AP358:BR358" si="90">AP266</f>
        <v>0</v>
      </c>
      <c r="AQ358" s="17">
        <f t="shared" si="90"/>
        <v>0</v>
      </c>
      <c r="AR358" s="17">
        <f t="shared" si="90"/>
        <v>0</v>
      </c>
      <c r="AS358" s="17">
        <f t="shared" si="90"/>
        <v>0</v>
      </c>
      <c r="AT358" s="17">
        <f t="shared" si="90"/>
        <v>0</v>
      </c>
      <c r="AU358" s="17">
        <f t="shared" si="90"/>
        <v>0</v>
      </c>
      <c r="AV358" s="17">
        <f t="shared" si="90"/>
        <v>0</v>
      </c>
      <c r="AW358" s="17">
        <f t="shared" si="90"/>
        <v>0</v>
      </c>
      <c r="AX358" s="17">
        <f t="shared" si="90"/>
        <v>0</v>
      </c>
      <c r="AY358" s="17">
        <f t="shared" si="90"/>
        <v>0</v>
      </c>
      <c r="AZ358" s="17">
        <f t="shared" si="90"/>
        <v>0</v>
      </c>
      <c r="BA358" s="17">
        <f t="shared" si="90"/>
        <v>0</v>
      </c>
      <c r="BB358" s="17">
        <f t="shared" si="90"/>
        <v>0</v>
      </c>
      <c r="BC358" s="17">
        <f t="shared" si="90"/>
        <v>0</v>
      </c>
      <c r="BD358" s="17">
        <f t="shared" si="90"/>
        <v>0</v>
      </c>
      <c r="BE358" s="17">
        <f t="shared" si="90"/>
        <v>0</v>
      </c>
      <c r="BF358" s="17">
        <f t="shared" si="90"/>
        <v>0</v>
      </c>
      <c r="BG358" s="17">
        <f t="shared" si="90"/>
        <v>0</v>
      </c>
      <c r="BH358" s="17">
        <f t="shared" si="90"/>
        <v>0</v>
      </c>
      <c r="BI358" s="17">
        <f t="shared" si="90"/>
        <v>0</v>
      </c>
      <c r="BJ358" s="17">
        <f t="shared" si="90"/>
        <v>0</v>
      </c>
      <c r="BK358" s="17">
        <f t="shared" si="90"/>
        <v>0</v>
      </c>
      <c r="BL358" s="17">
        <f t="shared" si="90"/>
        <v>0</v>
      </c>
      <c r="BM358" s="17">
        <f t="shared" si="90"/>
        <v>0</v>
      </c>
      <c r="BN358" s="17">
        <f t="shared" si="90"/>
        <v>0</v>
      </c>
      <c r="BO358" s="17">
        <f t="shared" si="90"/>
        <v>0</v>
      </c>
      <c r="BP358" s="17">
        <f t="shared" si="90"/>
        <v>0</v>
      </c>
      <c r="BQ358" s="17">
        <f t="shared" si="90"/>
        <v>0</v>
      </c>
      <c r="BR358" s="17">
        <f t="shared" si="90"/>
        <v>0</v>
      </c>
    </row>
    <row r="359" spans="37:70">
      <c r="AK359" s="81"/>
      <c r="AL359" s="81"/>
      <c r="AM359" s="81"/>
      <c r="AN359" s="81"/>
    </row>
    <row r="360" spans="37:70">
      <c r="AK360" s="82" t="s">
        <v>86</v>
      </c>
      <c r="AL360" s="81"/>
      <c r="AM360" s="81"/>
      <c r="AN360" s="81"/>
      <c r="AO360" s="17">
        <f>AO158+AO159+AO160+AO161+AO162+AO163+AO164+AO165+AO166+AO167+AO214+AO215+AO221+AO261</f>
        <v>0</v>
      </c>
      <c r="AP360" s="17">
        <f t="shared" ref="AP360:BR360" si="91">AP158+AP159+AP160+AP161+AP162+AP163+AP164+AP165+AP166+AP167+AP214+AP215+AP221+AP261</f>
        <v>0</v>
      </c>
      <c r="AQ360" s="17">
        <f t="shared" si="91"/>
        <v>0</v>
      </c>
      <c r="AR360" s="17">
        <f t="shared" si="91"/>
        <v>0</v>
      </c>
      <c r="AS360" s="17">
        <f t="shared" si="91"/>
        <v>0</v>
      </c>
      <c r="AT360" s="17">
        <f t="shared" si="91"/>
        <v>0</v>
      </c>
      <c r="AU360" s="17">
        <f t="shared" si="91"/>
        <v>0</v>
      </c>
      <c r="AV360" s="17">
        <f t="shared" si="91"/>
        <v>0</v>
      </c>
      <c r="AW360" s="17">
        <f t="shared" si="91"/>
        <v>0</v>
      </c>
      <c r="AX360" s="17">
        <f t="shared" si="91"/>
        <v>0</v>
      </c>
      <c r="AY360" s="17">
        <f t="shared" si="91"/>
        <v>0</v>
      </c>
      <c r="AZ360" s="17">
        <f t="shared" si="91"/>
        <v>0</v>
      </c>
      <c r="BA360" s="17">
        <f t="shared" si="91"/>
        <v>0</v>
      </c>
      <c r="BB360" s="17">
        <f t="shared" si="91"/>
        <v>0</v>
      </c>
      <c r="BC360" s="17">
        <f t="shared" si="91"/>
        <v>0</v>
      </c>
      <c r="BD360" s="17">
        <f t="shared" si="91"/>
        <v>0</v>
      </c>
      <c r="BE360" s="17">
        <f t="shared" si="91"/>
        <v>0</v>
      </c>
      <c r="BF360" s="17">
        <f t="shared" si="91"/>
        <v>0</v>
      </c>
      <c r="BG360" s="17">
        <f t="shared" si="91"/>
        <v>0</v>
      </c>
      <c r="BH360" s="17">
        <f t="shared" si="91"/>
        <v>0</v>
      </c>
      <c r="BI360" s="17">
        <f t="shared" si="91"/>
        <v>0</v>
      </c>
      <c r="BJ360" s="17">
        <f t="shared" si="91"/>
        <v>0</v>
      </c>
      <c r="BK360" s="17">
        <f t="shared" si="91"/>
        <v>0</v>
      </c>
      <c r="BL360" s="17">
        <f t="shared" si="91"/>
        <v>0</v>
      </c>
      <c r="BM360" s="17">
        <f t="shared" si="91"/>
        <v>0</v>
      </c>
      <c r="BN360" s="17">
        <f t="shared" si="91"/>
        <v>0</v>
      </c>
      <c r="BO360" s="17">
        <f t="shared" si="91"/>
        <v>0</v>
      </c>
      <c r="BP360" s="17">
        <f t="shared" si="91"/>
        <v>0</v>
      </c>
      <c r="BQ360" s="17">
        <f t="shared" si="91"/>
        <v>0</v>
      </c>
      <c r="BR360" s="17">
        <f t="shared" si="91"/>
        <v>0</v>
      </c>
    </row>
    <row r="361" spans="37:70">
      <c r="AK361" s="81"/>
      <c r="AL361" s="81"/>
      <c r="AM361" s="81"/>
      <c r="AN361" s="81"/>
    </row>
    <row r="362" spans="37:70">
      <c r="AK362" s="82" t="s">
        <v>40</v>
      </c>
      <c r="AL362" s="81"/>
      <c r="AM362" s="81"/>
      <c r="AN362" s="81"/>
      <c r="AO362" s="17">
        <f>AO244</f>
        <v>0</v>
      </c>
      <c r="AP362" s="17">
        <f t="shared" ref="AP362:BR362" si="92">AP244</f>
        <v>0</v>
      </c>
      <c r="AQ362" s="17">
        <f t="shared" si="92"/>
        <v>0</v>
      </c>
      <c r="AR362" s="17">
        <f t="shared" si="92"/>
        <v>0</v>
      </c>
      <c r="AS362" s="17">
        <f t="shared" si="92"/>
        <v>0</v>
      </c>
      <c r="AT362" s="17">
        <f t="shared" si="92"/>
        <v>0</v>
      </c>
      <c r="AU362" s="17">
        <f t="shared" si="92"/>
        <v>0</v>
      </c>
      <c r="AV362" s="17">
        <f t="shared" si="92"/>
        <v>0</v>
      </c>
      <c r="AW362" s="17">
        <f t="shared" si="92"/>
        <v>0</v>
      </c>
      <c r="AX362" s="17">
        <f t="shared" si="92"/>
        <v>0</v>
      </c>
      <c r="AY362" s="17">
        <f t="shared" si="92"/>
        <v>0</v>
      </c>
      <c r="AZ362" s="17">
        <f t="shared" si="92"/>
        <v>0</v>
      </c>
      <c r="BA362" s="17">
        <f t="shared" si="92"/>
        <v>0</v>
      </c>
      <c r="BB362" s="17">
        <f t="shared" si="92"/>
        <v>0</v>
      </c>
      <c r="BC362" s="17">
        <f t="shared" si="92"/>
        <v>0</v>
      </c>
      <c r="BD362" s="17">
        <f t="shared" si="92"/>
        <v>0</v>
      </c>
      <c r="BE362" s="17">
        <f t="shared" si="92"/>
        <v>0</v>
      </c>
      <c r="BF362" s="17">
        <f t="shared" si="92"/>
        <v>0</v>
      </c>
      <c r="BG362" s="17">
        <f t="shared" si="92"/>
        <v>0</v>
      </c>
      <c r="BH362" s="17">
        <f t="shared" si="92"/>
        <v>0</v>
      </c>
      <c r="BI362" s="17">
        <f t="shared" si="92"/>
        <v>0</v>
      </c>
      <c r="BJ362" s="17">
        <f t="shared" si="92"/>
        <v>0</v>
      </c>
      <c r="BK362" s="17">
        <f t="shared" si="92"/>
        <v>0</v>
      </c>
      <c r="BL362" s="17">
        <f t="shared" si="92"/>
        <v>0</v>
      </c>
      <c r="BM362" s="17">
        <f t="shared" si="92"/>
        <v>0</v>
      </c>
      <c r="BN362" s="17">
        <f t="shared" si="92"/>
        <v>0</v>
      </c>
      <c r="BO362" s="17">
        <f t="shared" si="92"/>
        <v>0</v>
      </c>
      <c r="BP362" s="17">
        <f t="shared" si="92"/>
        <v>0</v>
      </c>
      <c r="BQ362" s="17">
        <f t="shared" si="92"/>
        <v>0</v>
      </c>
      <c r="BR362" s="17">
        <f t="shared" si="92"/>
        <v>0</v>
      </c>
    </row>
    <row r="363" spans="37:70">
      <c r="AK363" s="81"/>
      <c r="AL363" s="81"/>
      <c r="AM363" s="81"/>
      <c r="AN363" s="81"/>
    </row>
    <row r="364" spans="37:70">
      <c r="AK364" s="82" t="s">
        <v>41</v>
      </c>
      <c r="AL364" s="81"/>
      <c r="AM364" s="81"/>
      <c r="AN364" s="81"/>
      <c r="AO364" s="17">
        <f>AO245</f>
        <v>0</v>
      </c>
      <c r="AP364" s="17">
        <f t="shared" ref="AP364:BR364" si="93">AP245</f>
        <v>0</v>
      </c>
      <c r="AQ364" s="17">
        <f t="shared" si="93"/>
        <v>0</v>
      </c>
      <c r="AR364" s="17">
        <f t="shared" si="93"/>
        <v>0</v>
      </c>
      <c r="AS364" s="17">
        <f t="shared" si="93"/>
        <v>0</v>
      </c>
      <c r="AT364" s="17">
        <f t="shared" si="93"/>
        <v>0</v>
      </c>
      <c r="AU364" s="17">
        <f t="shared" si="93"/>
        <v>0</v>
      </c>
      <c r="AV364" s="17">
        <f t="shared" si="93"/>
        <v>0</v>
      </c>
      <c r="AW364" s="17">
        <f t="shared" si="93"/>
        <v>0</v>
      </c>
      <c r="AX364" s="17">
        <f t="shared" si="93"/>
        <v>0</v>
      </c>
      <c r="AY364" s="17">
        <f t="shared" si="93"/>
        <v>0</v>
      </c>
      <c r="AZ364" s="17">
        <f t="shared" si="93"/>
        <v>0</v>
      </c>
      <c r="BA364" s="17">
        <f t="shared" si="93"/>
        <v>0</v>
      </c>
      <c r="BB364" s="17">
        <f t="shared" si="93"/>
        <v>0</v>
      </c>
      <c r="BC364" s="17">
        <f t="shared" si="93"/>
        <v>0</v>
      </c>
      <c r="BD364" s="17">
        <f t="shared" si="93"/>
        <v>0</v>
      </c>
      <c r="BE364" s="17">
        <f t="shared" si="93"/>
        <v>0</v>
      </c>
      <c r="BF364" s="17">
        <f t="shared" si="93"/>
        <v>0</v>
      </c>
      <c r="BG364" s="17">
        <f t="shared" si="93"/>
        <v>0</v>
      </c>
      <c r="BH364" s="17">
        <f t="shared" si="93"/>
        <v>0</v>
      </c>
      <c r="BI364" s="17">
        <f t="shared" si="93"/>
        <v>0</v>
      </c>
      <c r="BJ364" s="17">
        <f t="shared" si="93"/>
        <v>0</v>
      </c>
      <c r="BK364" s="17">
        <f t="shared" si="93"/>
        <v>0</v>
      </c>
      <c r="BL364" s="17">
        <f t="shared" si="93"/>
        <v>0</v>
      </c>
      <c r="BM364" s="17">
        <f t="shared" si="93"/>
        <v>0</v>
      </c>
      <c r="BN364" s="17">
        <f t="shared" si="93"/>
        <v>0</v>
      </c>
      <c r="BO364" s="17">
        <f t="shared" si="93"/>
        <v>0</v>
      </c>
      <c r="BP364" s="17">
        <f t="shared" si="93"/>
        <v>0</v>
      </c>
      <c r="BQ364" s="17">
        <f t="shared" si="93"/>
        <v>0</v>
      </c>
      <c r="BR364" s="17">
        <f t="shared" si="93"/>
        <v>0</v>
      </c>
    </row>
    <row r="365" spans="37:70">
      <c r="AK365" s="81"/>
      <c r="AL365" s="81"/>
      <c r="AM365" s="81"/>
      <c r="AN365" s="81"/>
    </row>
    <row r="366" spans="37:70">
      <c r="AK366" s="82" t="s">
        <v>87</v>
      </c>
      <c r="AL366" s="81"/>
      <c r="AM366" s="81"/>
      <c r="AN366" s="81"/>
      <c r="AO366" s="17">
        <f>AO168</f>
        <v>0</v>
      </c>
      <c r="AP366" s="17">
        <f t="shared" ref="AP366:BR366" si="94">AP168</f>
        <v>0</v>
      </c>
      <c r="AQ366" s="17">
        <f t="shared" si="94"/>
        <v>0</v>
      </c>
      <c r="AR366" s="17">
        <f t="shared" si="94"/>
        <v>0</v>
      </c>
      <c r="AS366" s="17">
        <f t="shared" si="94"/>
        <v>0</v>
      </c>
      <c r="AT366" s="17">
        <f t="shared" si="94"/>
        <v>0</v>
      </c>
      <c r="AU366" s="17">
        <f t="shared" si="94"/>
        <v>0</v>
      </c>
      <c r="AV366" s="17">
        <f t="shared" si="94"/>
        <v>0</v>
      </c>
      <c r="AW366" s="17">
        <f t="shared" si="94"/>
        <v>0</v>
      </c>
      <c r="AX366" s="17">
        <f t="shared" si="94"/>
        <v>0</v>
      </c>
      <c r="AY366" s="17">
        <f t="shared" si="94"/>
        <v>0</v>
      </c>
      <c r="AZ366" s="17">
        <f t="shared" si="94"/>
        <v>0</v>
      </c>
      <c r="BA366" s="17">
        <f t="shared" si="94"/>
        <v>0</v>
      </c>
      <c r="BB366" s="17">
        <f t="shared" si="94"/>
        <v>0</v>
      </c>
      <c r="BC366" s="17">
        <f t="shared" si="94"/>
        <v>0</v>
      </c>
      <c r="BD366" s="17">
        <f t="shared" si="94"/>
        <v>0</v>
      </c>
      <c r="BE366" s="17">
        <f t="shared" si="94"/>
        <v>0</v>
      </c>
      <c r="BF366" s="17">
        <f t="shared" si="94"/>
        <v>0</v>
      </c>
      <c r="BG366" s="17">
        <f t="shared" si="94"/>
        <v>0</v>
      </c>
      <c r="BH366" s="17">
        <f t="shared" si="94"/>
        <v>0</v>
      </c>
      <c r="BI366" s="17">
        <f t="shared" si="94"/>
        <v>0</v>
      </c>
      <c r="BJ366" s="17">
        <f t="shared" si="94"/>
        <v>0</v>
      </c>
      <c r="BK366" s="17">
        <f t="shared" si="94"/>
        <v>0</v>
      </c>
      <c r="BL366" s="17">
        <f t="shared" si="94"/>
        <v>0</v>
      </c>
      <c r="BM366" s="17">
        <f t="shared" si="94"/>
        <v>0</v>
      </c>
      <c r="BN366" s="17">
        <f t="shared" si="94"/>
        <v>0</v>
      </c>
      <c r="BO366" s="17">
        <f t="shared" si="94"/>
        <v>0</v>
      </c>
      <c r="BP366" s="17">
        <f t="shared" si="94"/>
        <v>0</v>
      </c>
      <c r="BQ366" s="17">
        <f t="shared" si="94"/>
        <v>0</v>
      </c>
      <c r="BR366" s="17">
        <f t="shared" si="94"/>
        <v>0</v>
      </c>
    </row>
    <row r="367" spans="37:70">
      <c r="AK367" s="81"/>
      <c r="AL367" s="81"/>
      <c r="AM367" s="81"/>
      <c r="AN367" s="81"/>
    </row>
    <row r="368" spans="37:70">
      <c r="AK368" s="82" t="s">
        <v>99</v>
      </c>
      <c r="AL368" s="81"/>
      <c r="AM368" s="81"/>
      <c r="AN368" s="81"/>
      <c r="AO368" s="17">
        <f>AO239</f>
        <v>0</v>
      </c>
      <c r="AP368" s="17">
        <f t="shared" ref="AP368:BR368" si="95">AP239</f>
        <v>0</v>
      </c>
      <c r="AQ368" s="17">
        <f t="shared" si="95"/>
        <v>0</v>
      </c>
      <c r="AR368" s="17">
        <f t="shared" si="95"/>
        <v>0</v>
      </c>
      <c r="AS368" s="17">
        <f t="shared" si="95"/>
        <v>0</v>
      </c>
      <c r="AT368" s="17">
        <f t="shared" si="95"/>
        <v>0</v>
      </c>
      <c r="AU368" s="17">
        <f t="shared" si="95"/>
        <v>0</v>
      </c>
      <c r="AV368" s="17">
        <f t="shared" si="95"/>
        <v>0</v>
      </c>
      <c r="AW368" s="17">
        <f t="shared" si="95"/>
        <v>0</v>
      </c>
      <c r="AX368" s="17">
        <f t="shared" si="95"/>
        <v>0</v>
      </c>
      <c r="AY368" s="17">
        <f t="shared" si="95"/>
        <v>0</v>
      </c>
      <c r="AZ368" s="17">
        <f t="shared" si="95"/>
        <v>0</v>
      </c>
      <c r="BA368" s="17">
        <f t="shared" si="95"/>
        <v>0</v>
      </c>
      <c r="BB368" s="17">
        <f t="shared" si="95"/>
        <v>0</v>
      </c>
      <c r="BC368" s="17">
        <f t="shared" si="95"/>
        <v>0</v>
      </c>
      <c r="BD368" s="17">
        <f t="shared" si="95"/>
        <v>0</v>
      </c>
      <c r="BE368" s="17">
        <f t="shared" si="95"/>
        <v>0</v>
      </c>
      <c r="BF368" s="17">
        <f t="shared" si="95"/>
        <v>0</v>
      </c>
      <c r="BG368" s="17">
        <f t="shared" si="95"/>
        <v>0</v>
      </c>
      <c r="BH368" s="17">
        <f t="shared" si="95"/>
        <v>0</v>
      </c>
      <c r="BI368" s="17">
        <f t="shared" si="95"/>
        <v>0</v>
      </c>
      <c r="BJ368" s="17">
        <f t="shared" si="95"/>
        <v>0</v>
      </c>
      <c r="BK368" s="17">
        <f t="shared" si="95"/>
        <v>0</v>
      </c>
      <c r="BL368" s="17">
        <f t="shared" si="95"/>
        <v>0</v>
      </c>
      <c r="BM368" s="17">
        <f t="shared" si="95"/>
        <v>0</v>
      </c>
      <c r="BN368" s="17">
        <f t="shared" si="95"/>
        <v>0</v>
      </c>
      <c r="BO368" s="17">
        <f t="shared" si="95"/>
        <v>0</v>
      </c>
      <c r="BP368" s="17">
        <f t="shared" si="95"/>
        <v>0</v>
      </c>
      <c r="BQ368" s="17">
        <f t="shared" si="95"/>
        <v>0</v>
      </c>
      <c r="BR368" s="17">
        <f t="shared" si="95"/>
        <v>0</v>
      </c>
    </row>
    <row r="369" spans="37:41">
      <c r="AK369" s="81"/>
      <c r="AL369" s="81"/>
      <c r="AM369" s="81"/>
      <c r="AN369" s="81"/>
    </row>
    <row r="370" spans="37:41">
      <c r="AK370" s="81"/>
      <c r="AL370" s="81"/>
      <c r="AM370" s="81"/>
      <c r="AN370" s="81"/>
    </row>
    <row r="371" spans="37:41">
      <c r="AK371" s="81"/>
      <c r="AL371" s="81"/>
      <c r="AM371" s="81"/>
      <c r="AN371" s="81"/>
    </row>
    <row r="372" spans="37:41">
      <c r="AK372" s="83"/>
      <c r="AL372" s="83"/>
      <c r="AM372" s="83"/>
      <c r="AN372" s="83"/>
      <c r="AO372" s="84"/>
    </row>
    <row r="373" spans="37:41">
      <c r="AK373" s="85"/>
      <c r="AL373" s="85"/>
      <c r="AM373" s="85"/>
      <c r="AN373" s="85"/>
      <c r="AO373" s="84"/>
    </row>
    <row r="374" spans="37:41">
      <c r="AK374" s="85"/>
      <c r="AL374" s="85"/>
      <c r="AM374" s="85"/>
      <c r="AN374" s="85"/>
      <c r="AO374" s="84"/>
    </row>
    <row r="375" spans="37:41">
      <c r="AK375" s="85"/>
      <c r="AL375" s="85"/>
      <c r="AM375" s="85"/>
      <c r="AN375" s="85"/>
      <c r="AO375" s="84"/>
    </row>
    <row r="376" spans="37:41">
      <c r="AK376" s="85"/>
      <c r="AL376" s="85"/>
      <c r="AM376" s="85"/>
      <c r="AN376" s="85"/>
      <c r="AO376" s="84"/>
    </row>
    <row r="377" spans="37:41">
      <c r="AK377" s="85"/>
      <c r="AL377" s="85"/>
      <c r="AM377" s="85"/>
      <c r="AN377" s="85"/>
      <c r="AO377" s="84"/>
    </row>
    <row r="378" spans="37:41">
      <c r="AK378" s="85"/>
      <c r="AL378" s="85"/>
      <c r="AM378" s="85"/>
      <c r="AN378" s="85"/>
      <c r="AO378" s="84"/>
    </row>
    <row r="379" spans="37:41">
      <c r="AK379" s="85"/>
      <c r="AL379" s="85"/>
      <c r="AM379" s="85"/>
      <c r="AN379" s="85"/>
      <c r="AO379" s="84"/>
    </row>
    <row r="380" spans="37:41">
      <c r="AK380" s="85"/>
      <c r="AL380" s="85"/>
      <c r="AM380" s="85"/>
      <c r="AN380" s="85"/>
      <c r="AO380" s="84"/>
    </row>
    <row r="381" spans="37:41">
      <c r="AK381" s="85"/>
      <c r="AL381" s="85"/>
      <c r="AM381" s="85"/>
      <c r="AN381" s="85"/>
      <c r="AO381" s="84"/>
    </row>
    <row r="382" spans="37:41">
      <c r="AK382" s="85"/>
      <c r="AL382" s="85"/>
      <c r="AM382" s="85"/>
      <c r="AN382" s="85"/>
      <c r="AO382" s="84"/>
    </row>
    <row r="383" spans="37:41">
      <c r="AK383" s="85"/>
      <c r="AL383" s="85"/>
      <c r="AM383" s="85"/>
      <c r="AN383" s="85"/>
      <c r="AO383" s="84"/>
    </row>
    <row r="384" spans="37:41">
      <c r="AK384" s="85"/>
      <c r="AL384" s="85"/>
      <c r="AM384" s="85"/>
      <c r="AN384" s="85"/>
      <c r="AO384" s="84"/>
    </row>
    <row r="385" spans="37:41">
      <c r="AK385" s="85"/>
      <c r="AL385" s="85"/>
      <c r="AM385" s="85"/>
      <c r="AN385" s="85"/>
      <c r="AO385" s="84"/>
    </row>
    <row r="386" spans="37:41">
      <c r="AK386" s="85"/>
      <c r="AL386" s="85"/>
      <c r="AM386" s="85"/>
      <c r="AN386" s="85"/>
      <c r="AO386" s="84"/>
    </row>
    <row r="387" spans="37:41">
      <c r="AK387" s="85"/>
      <c r="AL387" s="85"/>
      <c r="AM387" s="85"/>
      <c r="AN387" s="85"/>
      <c r="AO387" s="84"/>
    </row>
    <row r="388" spans="37:41">
      <c r="AK388" s="85"/>
      <c r="AL388" s="85"/>
      <c r="AM388" s="85"/>
      <c r="AN388" s="85"/>
      <c r="AO388" s="84"/>
    </row>
    <row r="389" spans="37:41">
      <c r="AK389" s="85"/>
      <c r="AL389" s="85"/>
      <c r="AM389" s="85"/>
      <c r="AN389" s="85"/>
      <c r="AO389" s="84"/>
    </row>
    <row r="390" spans="37:41">
      <c r="AK390" s="85"/>
      <c r="AL390" s="85"/>
      <c r="AM390" s="85"/>
      <c r="AN390" s="85"/>
      <c r="AO390" s="84"/>
    </row>
    <row r="391" spans="37:41">
      <c r="AK391" s="85"/>
      <c r="AL391" s="85"/>
      <c r="AM391" s="85"/>
      <c r="AN391" s="85"/>
      <c r="AO391" s="84"/>
    </row>
    <row r="392" spans="37:41">
      <c r="AK392" s="85"/>
      <c r="AL392" s="85"/>
      <c r="AM392" s="85"/>
      <c r="AN392" s="85"/>
      <c r="AO392" s="84"/>
    </row>
    <row r="393" spans="37:41">
      <c r="AK393" s="85"/>
      <c r="AL393" s="85"/>
      <c r="AM393" s="85"/>
      <c r="AN393" s="85"/>
      <c r="AO393" s="84"/>
    </row>
    <row r="394" spans="37:41">
      <c r="AK394" s="85"/>
      <c r="AL394" s="85"/>
      <c r="AM394" s="85"/>
      <c r="AN394" s="85"/>
      <c r="AO394" s="84"/>
    </row>
    <row r="395" spans="37:41">
      <c r="AK395" s="85"/>
      <c r="AL395" s="85"/>
      <c r="AM395" s="85"/>
      <c r="AN395" s="85"/>
      <c r="AO395" s="84"/>
    </row>
    <row r="396" spans="37:41">
      <c r="AK396" s="85"/>
      <c r="AL396" s="85"/>
      <c r="AM396" s="85"/>
      <c r="AN396" s="85"/>
      <c r="AO396" s="84"/>
    </row>
    <row r="397" spans="37:41">
      <c r="AK397" s="85"/>
      <c r="AL397" s="85"/>
      <c r="AM397" s="85"/>
      <c r="AN397" s="85"/>
      <c r="AO397" s="84"/>
    </row>
    <row r="398" spans="37:41">
      <c r="AK398" s="85"/>
      <c r="AL398" s="85"/>
      <c r="AM398" s="85"/>
      <c r="AN398" s="85"/>
      <c r="AO398" s="84"/>
    </row>
    <row r="399" spans="37:41">
      <c r="AK399" s="85"/>
      <c r="AL399" s="85"/>
      <c r="AM399" s="85"/>
      <c r="AN399" s="85"/>
      <c r="AO399" s="84"/>
    </row>
    <row r="400" spans="37:41">
      <c r="AK400" s="85"/>
      <c r="AL400" s="85"/>
      <c r="AM400" s="85"/>
      <c r="AN400" s="85"/>
      <c r="AO400" s="84"/>
    </row>
    <row r="401" spans="37:41">
      <c r="AK401" s="85"/>
      <c r="AL401" s="85"/>
      <c r="AM401" s="85"/>
      <c r="AN401" s="85"/>
      <c r="AO401" s="84"/>
    </row>
    <row r="402" spans="37:41">
      <c r="AK402" s="85"/>
      <c r="AL402" s="85"/>
      <c r="AM402" s="85"/>
      <c r="AN402" s="85"/>
      <c r="AO402" s="84"/>
    </row>
    <row r="403" spans="37:41">
      <c r="AK403" s="85"/>
      <c r="AL403" s="85"/>
      <c r="AM403" s="85"/>
      <c r="AN403" s="85"/>
      <c r="AO403" s="84"/>
    </row>
    <row r="404" spans="37:41">
      <c r="AK404" s="85"/>
      <c r="AL404" s="85"/>
      <c r="AM404" s="85"/>
      <c r="AN404" s="85"/>
      <c r="AO404" s="84"/>
    </row>
    <row r="405" spans="37:41">
      <c r="AK405" s="85"/>
      <c r="AL405" s="85"/>
      <c r="AM405" s="85"/>
      <c r="AN405" s="85"/>
      <c r="AO405" s="84"/>
    </row>
    <row r="406" spans="37:41">
      <c r="AK406" s="85"/>
      <c r="AL406" s="85"/>
      <c r="AM406" s="85"/>
      <c r="AN406" s="85"/>
      <c r="AO406" s="84"/>
    </row>
    <row r="407" spans="37:41">
      <c r="AK407" s="85"/>
      <c r="AL407" s="85"/>
      <c r="AM407" s="85"/>
      <c r="AN407" s="85"/>
      <c r="AO407" s="84"/>
    </row>
    <row r="408" spans="37:41">
      <c r="AK408" s="85"/>
      <c r="AL408" s="85"/>
      <c r="AM408" s="85"/>
      <c r="AN408" s="85"/>
      <c r="AO408" s="84"/>
    </row>
    <row r="409" spans="37:41">
      <c r="AK409" s="85"/>
      <c r="AL409" s="85"/>
      <c r="AM409" s="85"/>
      <c r="AN409" s="85"/>
      <c r="AO409" s="84"/>
    </row>
    <row r="410" spans="37:41">
      <c r="AK410" s="85"/>
      <c r="AL410" s="85"/>
      <c r="AM410" s="85"/>
      <c r="AN410" s="85"/>
      <c r="AO410" s="84"/>
    </row>
    <row r="411" spans="37:41">
      <c r="AK411" s="85"/>
      <c r="AL411" s="85"/>
      <c r="AM411" s="85"/>
      <c r="AN411" s="85"/>
      <c r="AO411" s="84"/>
    </row>
    <row r="412" spans="37:41">
      <c r="AK412" s="85"/>
      <c r="AL412" s="85"/>
      <c r="AM412" s="85"/>
      <c r="AN412" s="85"/>
      <c r="AO412" s="84"/>
    </row>
    <row r="413" spans="37:41">
      <c r="AK413" s="85"/>
      <c r="AL413" s="85"/>
      <c r="AM413" s="85"/>
      <c r="AN413" s="85"/>
      <c r="AO413" s="84"/>
    </row>
    <row r="414" spans="37:41">
      <c r="AK414" s="85"/>
      <c r="AL414" s="85"/>
      <c r="AM414" s="85"/>
      <c r="AN414" s="85"/>
      <c r="AO414" s="84"/>
    </row>
    <row r="415" spans="37:41">
      <c r="AK415" s="85"/>
      <c r="AL415" s="85"/>
      <c r="AM415" s="85"/>
      <c r="AN415" s="85"/>
      <c r="AO415" s="84"/>
    </row>
    <row r="416" spans="37:41">
      <c r="AK416" s="85"/>
      <c r="AL416" s="85"/>
      <c r="AM416" s="85"/>
      <c r="AN416" s="85"/>
      <c r="AO416" s="84"/>
    </row>
    <row r="417" spans="37:41">
      <c r="AK417" s="85"/>
      <c r="AL417" s="85"/>
      <c r="AM417" s="85"/>
      <c r="AN417" s="85"/>
      <c r="AO417" s="84"/>
    </row>
    <row r="418" spans="37:41">
      <c r="AK418" s="85"/>
      <c r="AL418" s="85"/>
      <c r="AM418" s="85"/>
      <c r="AN418" s="85"/>
      <c r="AO418" s="84"/>
    </row>
    <row r="419" spans="37:41">
      <c r="AK419" s="85"/>
      <c r="AL419" s="85"/>
      <c r="AM419" s="85"/>
      <c r="AN419" s="85"/>
      <c r="AO419" s="84"/>
    </row>
    <row r="420" spans="37:41">
      <c r="AK420" s="85"/>
      <c r="AL420" s="85"/>
      <c r="AM420" s="85"/>
      <c r="AN420" s="85"/>
      <c r="AO420" s="84"/>
    </row>
    <row r="421" spans="37:41">
      <c r="AK421" s="85"/>
      <c r="AL421" s="85"/>
      <c r="AM421" s="85"/>
      <c r="AN421" s="85"/>
      <c r="AO421" s="84"/>
    </row>
    <row r="422" spans="37:41">
      <c r="AK422" s="85"/>
      <c r="AL422" s="85"/>
      <c r="AM422" s="85"/>
      <c r="AN422" s="85"/>
      <c r="AO422" s="84"/>
    </row>
    <row r="423" spans="37:41">
      <c r="AK423" s="85"/>
      <c r="AL423" s="85"/>
      <c r="AM423" s="85"/>
      <c r="AN423" s="85"/>
      <c r="AO423" s="84"/>
    </row>
    <row r="424" spans="37:41">
      <c r="AK424" s="85"/>
      <c r="AL424" s="85"/>
      <c r="AM424" s="85"/>
      <c r="AN424" s="85"/>
      <c r="AO424" s="84"/>
    </row>
    <row r="425" spans="37:41">
      <c r="AK425" s="85"/>
      <c r="AL425" s="85"/>
      <c r="AM425" s="85"/>
      <c r="AN425" s="85"/>
      <c r="AO425" s="84"/>
    </row>
    <row r="426" spans="37:41">
      <c r="AK426" s="85"/>
      <c r="AL426" s="85"/>
      <c r="AM426" s="85"/>
      <c r="AN426" s="85"/>
      <c r="AO426" s="84"/>
    </row>
    <row r="427" spans="37:41">
      <c r="AK427" s="85"/>
      <c r="AL427" s="85"/>
      <c r="AM427" s="85"/>
      <c r="AN427" s="85"/>
      <c r="AO427" s="84"/>
    </row>
    <row r="428" spans="37:41">
      <c r="AK428" s="84"/>
      <c r="AL428" s="84"/>
      <c r="AM428" s="84"/>
      <c r="AN428" s="84"/>
      <c r="AO428" s="84"/>
    </row>
  </sheetData>
  <sheetProtection formatColumns="0" autoFilter="0"/>
  <autoFilter ref="A20:BR271"/>
  <mergeCells count="230">
    <mergeCell ref="S13:S18"/>
    <mergeCell ref="AD13:AD18"/>
    <mergeCell ref="AD12:AF12"/>
    <mergeCell ref="AE13:AE18"/>
    <mergeCell ref="Y13:Y18"/>
    <mergeCell ref="Z13:Z18"/>
    <mergeCell ref="AB13:AB18"/>
    <mergeCell ref="W13:W18"/>
    <mergeCell ref="A26:A43"/>
    <mergeCell ref="A9:A18"/>
    <mergeCell ref="C12:F12"/>
    <mergeCell ref="A44:A56"/>
    <mergeCell ref="B9:B18"/>
    <mergeCell ref="B26:B43"/>
    <mergeCell ref="F13:F18"/>
    <mergeCell ref="G13:G18"/>
    <mergeCell ref="J13:J18"/>
    <mergeCell ref="K12:N12"/>
    <mergeCell ref="O12:R12"/>
    <mergeCell ref="V13:V18"/>
    <mergeCell ref="T13:T18"/>
    <mergeCell ref="R13:R18"/>
    <mergeCell ref="P13:P18"/>
    <mergeCell ref="G12:J12"/>
    <mergeCell ref="AK19:AN19"/>
    <mergeCell ref="AG13:AG18"/>
    <mergeCell ref="AQ14:AQ18"/>
    <mergeCell ref="B77:B82"/>
    <mergeCell ref="B44:B56"/>
    <mergeCell ref="O13:O18"/>
    <mergeCell ref="N13:N18"/>
    <mergeCell ref="D13:D18"/>
    <mergeCell ref="H13:H18"/>
    <mergeCell ref="L13:L18"/>
    <mergeCell ref="X13:X18"/>
    <mergeCell ref="AO13:AP13"/>
    <mergeCell ref="AI13:AI18"/>
    <mergeCell ref="AK9:AN12"/>
    <mergeCell ref="AA11:AF11"/>
    <mergeCell ref="AK13:AK18"/>
    <mergeCell ref="AA12:AC12"/>
    <mergeCell ref="W12:Z12"/>
    <mergeCell ref="BP14:BP18"/>
    <mergeCell ref="AA6:AD6"/>
    <mergeCell ref="AA8:AD8"/>
    <mergeCell ref="AQ8:AW8"/>
    <mergeCell ref="BO14:BO18"/>
    <mergeCell ref="AC13:AC18"/>
    <mergeCell ref="AY13:AY18"/>
    <mergeCell ref="AF13:AF18"/>
    <mergeCell ref="BI12:BR12"/>
    <mergeCell ref="BG13:BG18"/>
    <mergeCell ref="AA7:AD7"/>
    <mergeCell ref="C9:AI10"/>
    <mergeCell ref="BF13:BF18"/>
    <mergeCell ref="AZ13:AZ18"/>
    <mergeCell ref="U13:U18"/>
    <mergeCell ref="Q13:Q18"/>
    <mergeCell ref="I13:I18"/>
    <mergeCell ref="M13:M18"/>
    <mergeCell ref="C11:Z11"/>
    <mergeCell ref="AL13:AL18"/>
    <mergeCell ref="A273:BR273"/>
    <mergeCell ref="A237:A238"/>
    <mergeCell ref="AJ265:AJ266"/>
    <mergeCell ref="A265:A266"/>
    <mergeCell ref="B260:B261"/>
    <mergeCell ref="A247:A248"/>
    <mergeCell ref="AJ260:AJ261"/>
    <mergeCell ref="AJ247:AJ248"/>
    <mergeCell ref="B265:B266"/>
    <mergeCell ref="AJ240:AJ241"/>
    <mergeCell ref="A260:A261"/>
    <mergeCell ref="B237:B238"/>
    <mergeCell ref="A240:A241"/>
    <mergeCell ref="B251:B256"/>
    <mergeCell ref="AJ237:AJ238"/>
    <mergeCell ref="A108:A109"/>
    <mergeCell ref="A112:A113"/>
    <mergeCell ref="AJ112:AJ113"/>
    <mergeCell ref="AJ115:AJ126"/>
    <mergeCell ref="AJ83:AJ85"/>
    <mergeCell ref="AJ75:AJ76"/>
    <mergeCell ref="AJ86:AJ103"/>
    <mergeCell ref="AJ104:AJ106"/>
    <mergeCell ref="B214:B215"/>
    <mergeCell ref="B135:B137"/>
    <mergeCell ref="B201:B208"/>
    <mergeCell ref="B143:B144"/>
    <mergeCell ref="A212:A213"/>
    <mergeCell ref="A214:A215"/>
    <mergeCell ref="B190:B200"/>
    <mergeCell ref="A201:A208"/>
    <mergeCell ref="A169:A188"/>
    <mergeCell ref="A135:A137"/>
    <mergeCell ref="B209:B210"/>
    <mergeCell ref="AJ127:AJ128"/>
    <mergeCell ref="AJ158:AJ167"/>
    <mergeCell ref="A217:A218"/>
    <mergeCell ref="AJ201:AJ208"/>
    <mergeCell ref="AJ190:AJ200"/>
    <mergeCell ref="AJ143:AJ144"/>
    <mergeCell ref="B169:B188"/>
    <mergeCell ref="B127:B128"/>
    <mergeCell ref="A190:A200"/>
    <mergeCell ref="A224:A236"/>
    <mergeCell ref="AJ251:AJ256"/>
    <mergeCell ref="B240:B241"/>
    <mergeCell ref="AJ209:AJ210"/>
    <mergeCell ref="A209:A210"/>
    <mergeCell ref="B212:B213"/>
    <mergeCell ref="A251:A256"/>
    <mergeCell ref="B247:B248"/>
    <mergeCell ref="AJ212:AJ213"/>
    <mergeCell ref="AJ214:AJ215"/>
    <mergeCell ref="AJ224:AJ236"/>
    <mergeCell ref="B217:B218"/>
    <mergeCell ref="AA13:AA18"/>
    <mergeCell ref="AJ135:AJ137"/>
    <mergeCell ref="B57:B60"/>
    <mergeCell ref="AJ217:AJ218"/>
    <mergeCell ref="AJ108:AJ109"/>
    <mergeCell ref="B158:B167"/>
    <mergeCell ref="B224:B236"/>
    <mergeCell ref="B112:B113"/>
    <mergeCell ref="AJ169:AJ188"/>
    <mergeCell ref="K13:K18"/>
    <mergeCell ref="E13:E18"/>
    <mergeCell ref="B115:B126"/>
    <mergeCell ref="AH13:AH18"/>
    <mergeCell ref="AJ9:AJ18"/>
    <mergeCell ref="AG11:AI11"/>
    <mergeCell ref="AJ57:AJ60"/>
    <mergeCell ref="AG12:AI12"/>
    <mergeCell ref="S12:V12"/>
    <mergeCell ref="B108:B109"/>
    <mergeCell ref="B83:B85"/>
    <mergeCell ref="B61:B74"/>
    <mergeCell ref="AJ26:AJ43"/>
    <mergeCell ref="AJ77:AJ82"/>
    <mergeCell ref="AJ61:AJ74"/>
    <mergeCell ref="B104:B106"/>
    <mergeCell ref="AJ44:AJ56"/>
    <mergeCell ref="B86:B103"/>
    <mergeCell ref="A57:A60"/>
    <mergeCell ref="AU13:AV13"/>
    <mergeCell ref="AS14:AS18"/>
    <mergeCell ref="AM13:AM18"/>
    <mergeCell ref="AT14:AT18"/>
    <mergeCell ref="AQ13:AR13"/>
    <mergeCell ref="AR14:AR18"/>
    <mergeCell ref="AP14:AP18"/>
    <mergeCell ref="AO14:AO18"/>
    <mergeCell ref="A86:A103"/>
    <mergeCell ref="A158:A167"/>
    <mergeCell ref="A143:A144"/>
    <mergeCell ref="A77:A82"/>
    <mergeCell ref="A75:A76"/>
    <mergeCell ref="A83:A85"/>
    <mergeCell ref="A104:A106"/>
    <mergeCell ref="A115:A126"/>
    <mergeCell ref="A127:A128"/>
    <mergeCell ref="A130:A131"/>
    <mergeCell ref="C13:C18"/>
    <mergeCell ref="B75:B76"/>
    <mergeCell ref="BE8:BH8"/>
    <mergeCell ref="BD13:BD18"/>
    <mergeCell ref="BA13:BA18"/>
    <mergeCell ref="A3:BM3"/>
    <mergeCell ref="AQ7:AW7"/>
    <mergeCell ref="BJ8:BM8"/>
    <mergeCell ref="C8:W8"/>
    <mergeCell ref="A61:A74"/>
    <mergeCell ref="AZ8:BC8"/>
    <mergeCell ref="AA5:AD5"/>
    <mergeCell ref="BE5:BH5"/>
    <mergeCell ref="AV14:AV18"/>
    <mergeCell ref="AN13:AN18"/>
    <mergeCell ref="AO12:AX12"/>
    <mergeCell ref="AQ6:AW6"/>
    <mergeCell ref="BD12:BH12"/>
    <mergeCell ref="AS13:AT13"/>
    <mergeCell ref="AU14:AU18"/>
    <mergeCell ref="BK14:BK18"/>
    <mergeCell ref="A4:BM4"/>
    <mergeCell ref="BM14:BM18"/>
    <mergeCell ref="AW14:AW18"/>
    <mergeCell ref="BC13:BC18"/>
    <mergeCell ref="BH13:BH18"/>
    <mergeCell ref="BL14:BL18"/>
    <mergeCell ref="AO9:BR11"/>
    <mergeCell ref="AY12:BC12"/>
    <mergeCell ref="BN14:BN18"/>
    <mergeCell ref="BJ1:BM1"/>
    <mergeCell ref="BO2:BR2"/>
    <mergeCell ref="AZ1:BC1"/>
    <mergeCell ref="BE1:BH1"/>
    <mergeCell ref="AA1:AD1"/>
    <mergeCell ref="AQ1:AW1"/>
    <mergeCell ref="A2:BM2"/>
    <mergeCell ref="BN13:BR13"/>
    <mergeCell ref="BI14:BI18"/>
    <mergeCell ref="BI13:BM13"/>
    <mergeCell ref="BO1:BR1"/>
    <mergeCell ref="AQ5:AW5"/>
    <mergeCell ref="AZ5:BC5"/>
    <mergeCell ref="BO8:BR8"/>
    <mergeCell ref="BO3:BR3"/>
    <mergeCell ref="BO6:BR6"/>
    <mergeCell ref="BO7:BR7"/>
    <mergeCell ref="BO4:BR4"/>
    <mergeCell ref="BO5:BR5"/>
    <mergeCell ref="C1:W1"/>
    <mergeCell ref="BQ14:BQ18"/>
    <mergeCell ref="BR14:BR18"/>
    <mergeCell ref="BE13:BE18"/>
    <mergeCell ref="AX14:AX18"/>
    <mergeCell ref="BB13:BB18"/>
    <mergeCell ref="AW13:AX13"/>
    <mergeCell ref="BJ14:BJ18"/>
    <mergeCell ref="A7:W7"/>
    <mergeCell ref="C5:W5"/>
    <mergeCell ref="BJ7:BM7"/>
    <mergeCell ref="BE7:BH7"/>
    <mergeCell ref="AZ7:BC7"/>
    <mergeCell ref="BE6:BH6"/>
    <mergeCell ref="AZ6:BC6"/>
    <mergeCell ref="BJ5:BM5"/>
    <mergeCell ref="BJ6:BM6"/>
    <mergeCell ref="C6:W6"/>
  </mergeCells>
  <phoneticPr fontId="0" type="noConversion"/>
  <pageMargins left="0.27569440000000001" right="0.1965278" top="0.3541667" bottom="0.3541667" header="0" footer="0"/>
  <pageSetup paperSize="9" fitToHeight="0" orientation="landscape" blackAndWhite="1" r:id="rId1"/>
  <headerFooter>
    <oddHeader>&amp;C&amp;8&amp;P</oddHeader>
    <evenHeader>&amp;C&amp;8&amp;P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44E84D9-CC9E-4C86-93A0-59AA2689B1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PLAN4\plan4</dc:creator>
  <cp:lastModifiedBy>User</cp:lastModifiedBy>
  <dcterms:created xsi:type="dcterms:W3CDTF">2019-03-19T13:19:48Z</dcterms:created>
  <dcterms:modified xsi:type="dcterms:W3CDTF">2019-11-27T11:58:54Z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приказа 2018 (КБК) (МО)(2).xlsx</vt:lpwstr>
  </property>
  <property fmtid="{D5CDD505-2E9C-101B-9397-08002B2CF9AE}" pid="3" name="Название отчета">
    <vt:lpwstr>Проект приказа 2018 (КБК) (МО)(2).xlsx</vt:lpwstr>
  </property>
  <property fmtid="{D5CDD505-2E9C-101B-9397-08002B2CF9AE}" pid="4" name="Версия клиента">
    <vt:lpwstr>19.1.8.1300</vt:lpwstr>
  </property>
  <property fmtid="{D5CDD505-2E9C-101B-9397-08002B2CF9AE}" pid="5" name="Версия базы">
    <vt:lpwstr>18.2.2283.114033181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sqr_rro_2018_kbk</vt:lpwstr>
  </property>
  <property fmtid="{D5CDD505-2E9C-101B-9397-08002B2CF9AE}" pid="11" name="Локальная база">
    <vt:lpwstr>используется</vt:lpwstr>
  </property>
</Properties>
</file>