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Документы Хохольское городское\бюджет 2023\изменения в бюджет\реш № 35  от  04.10.2023\"/>
    </mc:Choice>
  </mc:AlternateContent>
  <xr:revisionPtr revIDLastSave="0" documentId="13_ncr:1_{4170A1AA-FCAD-42E2-8981-619FB3C3DB46}" xr6:coauthVersionLast="47" xr6:coauthVersionMax="47" xr10:uidLastSave="{00000000-0000-0000-0000-000000000000}"/>
  <bookViews>
    <workbookView xWindow="-120" yWindow="-120" windowWidth="24240" windowHeight="13140" tabRatio="643" activeTab="2" xr2:uid="{00000000-000D-0000-FFFF-FFFF00000000}"/>
  </bookViews>
  <sheets>
    <sheet name="Ведомственная" sheetId="14" r:id="rId1"/>
    <sheet name="Функциональная" sheetId="15" r:id="rId2"/>
    <sheet name="Программная" sheetId="16" r:id="rId3"/>
  </sheets>
  <definedNames>
    <definedName name="_xlnm._FilterDatabase" localSheetId="0" hidden="1">Ведомственная!$A$7:$M$152</definedName>
    <definedName name="_xlnm._FilterDatabase" localSheetId="2" hidden="1">Программная!$A$7:$N$90</definedName>
    <definedName name="_xlnm._FilterDatabase" localSheetId="1" hidden="1">Функциональная!$A$8:$L$153</definedName>
    <definedName name="_xlnm.Print_Area" localSheetId="0">Ведомственная!$A$1:$I$152</definedName>
    <definedName name="_xlnm.Print_Area" localSheetId="2">Программная!$A$1:$I$90</definedName>
    <definedName name="_xlnm.Print_Area" localSheetId="1">Функциональная!$A$1:$H$153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42" i="14" l="1"/>
  <c r="K113" i="15"/>
  <c r="L77" i="16" s="1"/>
  <c r="J113" i="15"/>
  <c r="K77" i="16" s="1"/>
  <c r="I113" i="15"/>
  <c r="J77" i="16" s="1"/>
  <c r="J151" i="14"/>
  <c r="J150" i="14" s="1"/>
  <c r="J149" i="14" s="1"/>
  <c r="J148" i="14" s="1"/>
  <c r="K151" i="14"/>
  <c r="K150" i="14" s="1"/>
  <c r="K149" i="14" s="1"/>
  <c r="K148" i="14" s="1"/>
  <c r="L151" i="14"/>
  <c r="L150" i="14" s="1"/>
  <c r="L149" i="14" s="1"/>
  <c r="L148" i="14" s="1"/>
  <c r="J146" i="14"/>
  <c r="K146" i="14"/>
  <c r="L146" i="14"/>
  <c r="J145" i="14"/>
  <c r="K145" i="14"/>
  <c r="L145" i="14"/>
  <c r="J144" i="14"/>
  <c r="K144" i="14"/>
  <c r="L144" i="14"/>
  <c r="L143" i="14" s="1"/>
  <c r="J143" i="14"/>
  <c r="K143" i="14"/>
  <c r="J141" i="14"/>
  <c r="J140" i="14" s="1"/>
  <c r="J139" i="14" s="1"/>
  <c r="K141" i="14"/>
  <c r="L141" i="14"/>
  <c r="L140" i="14" s="1"/>
  <c r="L139" i="14" s="1"/>
  <c r="K140" i="14"/>
  <c r="K139" i="14" s="1"/>
  <c r="J136" i="14"/>
  <c r="J135" i="14" s="1"/>
  <c r="J134" i="14" s="1"/>
  <c r="K136" i="14"/>
  <c r="L136" i="14"/>
  <c r="L135" i="14" s="1"/>
  <c r="L134" i="14" s="1"/>
  <c r="K135" i="14"/>
  <c r="K134" i="14" s="1"/>
  <c r="J130" i="14"/>
  <c r="J129" i="14" s="1"/>
  <c r="J128" i="14" s="1"/>
  <c r="K130" i="14"/>
  <c r="K129" i="14" s="1"/>
  <c r="K128" i="14" s="1"/>
  <c r="L130" i="14"/>
  <c r="L129" i="14" s="1"/>
  <c r="L128" i="14" s="1"/>
  <c r="J126" i="14"/>
  <c r="K126" i="14"/>
  <c r="L126" i="14"/>
  <c r="J121" i="14"/>
  <c r="K121" i="14"/>
  <c r="K120" i="14" s="1"/>
  <c r="K119" i="14" s="1"/>
  <c r="L121" i="14"/>
  <c r="J120" i="14"/>
  <c r="J119" i="14" s="1"/>
  <c r="J116" i="14"/>
  <c r="K116" i="14"/>
  <c r="L116" i="14"/>
  <c r="L115" i="14" s="1"/>
  <c r="J115" i="14"/>
  <c r="K115" i="14"/>
  <c r="J101" i="14"/>
  <c r="J100" i="14" s="1"/>
  <c r="J99" i="14" s="1"/>
  <c r="K101" i="14"/>
  <c r="K100" i="14" s="1"/>
  <c r="K99" i="14" s="1"/>
  <c r="L101" i="14"/>
  <c r="L100" i="14"/>
  <c r="L99" i="14" s="1"/>
  <c r="J94" i="14"/>
  <c r="K94" i="14"/>
  <c r="K93" i="14" s="1"/>
  <c r="K92" i="14" s="1"/>
  <c r="L94" i="14"/>
  <c r="L93" i="14" s="1"/>
  <c r="L92" i="14" s="1"/>
  <c r="J93" i="14"/>
  <c r="J92" i="14" s="1"/>
  <c r="J88" i="14"/>
  <c r="J87" i="14" s="1"/>
  <c r="J86" i="14" s="1"/>
  <c r="K88" i="14"/>
  <c r="L88" i="14"/>
  <c r="L87" i="14" s="1"/>
  <c r="L86" i="14" s="1"/>
  <c r="K87" i="14"/>
  <c r="K86" i="14" s="1"/>
  <c r="J79" i="14"/>
  <c r="J78" i="14" s="1"/>
  <c r="J77" i="14" s="1"/>
  <c r="K79" i="14"/>
  <c r="K78" i="14" s="1"/>
  <c r="K77" i="14" s="1"/>
  <c r="L79" i="14"/>
  <c r="L78" i="14" s="1"/>
  <c r="L77" i="14" s="1"/>
  <c r="J75" i="14"/>
  <c r="K75" i="14"/>
  <c r="L75" i="14"/>
  <c r="J68" i="14"/>
  <c r="K68" i="14"/>
  <c r="K67" i="14" s="1"/>
  <c r="K66" i="14" s="1"/>
  <c r="L68" i="14"/>
  <c r="L67" i="14" s="1"/>
  <c r="L66" i="14" s="1"/>
  <c r="J64" i="14"/>
  <c r="J63" i="14" s="1"/>
  <c r="J62" i="14" s="1"/>
  <c r="K64" i="14"/>
  <c r="K63" i="14" s="1"/>
  <c r="K62" i="14" s="1"/>
  <c r="L64" i="14"/>
  <c r="L63" i="14" s="1"/>
  <c r="L62" i="14" s="1"/>
  <c r="J59" i="14"/>
  <c r="J58" i="14" s="1"/>
  <c r="J57" i="14" s="1"/>
  <c r="K59" i="14"/>
  <c r="K58" i="14" s="1"/>
  <c r="K57" i="14" s="1"/>
  <c r="L59" i="14"/>
  <c r="L58" i="14" s="1"/>
  <c r="L57" i="14" s="1"/>
  <c r="J55" i="14"/>
  <c r="J54" i="14" s="1"/>
  <c r="J53" i="14" s="1"/>
  <c r="K55" i="14"/>
  <c r="K54" i="14" s="1"/>
  <c r="K53" i="14" s="1"/>
  <c r="L55" i="14"/>
  <c r="L54" i="14"/>
  <c r="L53" i="14" s="1"/>
  <c r="J51" i="14"/>
  <c r="K51" i="14"/>
  <c r="K50" i="14" s="1"/>
  <c r="K49" i="14" s="1"/>
  <c r="L51" i="14"/>
  <c r="L50" i="14" s="1"/>
  <c r="L49" i="14" s="1"/>
  <c r="J50" i="14"/>
  <c r="J49" i="14" s="1"/>
  <c r="J19" i="14"/>
  <c r="K19" i="14"/>
  <c r="L19" i="14"/>
  <c r="L18" i="14" s="1"/>
  <c r="L17" i="14" s="1"/>
  <c r="J14" i="14"/>
  <c r="J13" i="14" s="1"/>
  <c r="J12" i="14" s="1"/>
  <c r="J11" i="14" s="1"/>
  <c r="K14" i="14"/>
  <c r="K13" i="14" s="1"/>
  <c r="K12" i="14" s="1"/>
  <c r="K11" i="14" s="1"/>
  <c r="L14" i="14"/>
  <c r="L13" i="14" s="1"/>
  <c r="L12" i="14" s="1"/>
  <c r="L11" i="14" s="1"/>
  <c r="J45" i="14"/>
  <c r="J44" i="14" s="1"/>
  <c r="J43" i="14" s="1"/>
  <c r="J42" i="14" s="1"/>
  <c r="K45" i="14"/>
  <c r="K44" i="14" s="1"/>
  <c r="K43" i="14" s="1"/>
  <c r="K42" i="14" s="1"/>
  <c r="L45" i="14"/>
  <c r="L44" i="14"/>
  <c r="L43" i="14" s="1"/>
  <c r="L42" i="14" s="1"/>
  <c r="J40" i="14"/>
  <c r="K40" i="14"/>
  <c r="L40" i="14"/>
  <c r="J34" i="14"/>
  <c r="J33" i="14" s="1"/>
  <c r="J32" i="14" s="1"/>
  <c r="K34" i="14"/>
  <c r="L34" i="14"/>
  <c r="L33" i="14" s="1"/>
  <c r="L32" i="14" s="1"/>
  <c r="J30" i="14"/>
  <c r="J29" i="14" s="1"/>
  <c r="J28" i="14" s="1"/>
  <c r="K30" i="14"/>
  <c r="K29" i="14" s="1"/>
  <c r="K28" i="14" s="1"/>
  <c r="L30" i="14"/>
  <c r="L29" i="14" s="1"/>
  <c r="L28" i="14" s="1"/>
  <c r="J26" i="14"/>
  <c r="K26" i="14"/>
  <c r="L26" i="14"/>
  <c r="J18" i="14"/>
  <c r="J17" i="14" s="1"/>
  <c r="K18" i="14"/>
  <c r="K17" i="14" s="1"/>
  <c r="L45" i="16"/>
  <c r="L36" i="16"/>
  <c r="K45" i="16"/>
  <c r="K36" i="16"/>
  <c r="J45" i="16"/>
  <c r="J36" i="16"/>
  <c r="K153" i="15"/>
  <c r="K152" i="15" s="1"/>
  <c r="K151" i="15" s="1"/>
  <c r="K150" i="15" s="1"/>
  <c r="K149" i="15" s="1"/>
  <c r="K148" i="15"/>
  <c r="L90" i="16" s="1"/>
  <c r="K145" i="15"/>
  <c r="K144" i="15" s="1"/>
  <c r="K143" i="15"/>
  <c r="K142" i="15" s="1"/>
  <c r="K141" i="15" s="1"/>
  <c r="K140" i="15" s="1"/>
  <c r="K139" i="15"/>
  <c r="L43" i="16" s="1"/>
  <c r="K138" i="15"/>
  <c r="K137" i="15" s="1"/>
  <c r="K136" i="15" s="1"/>
  <c r="K135" i="15" s="1"/>
  <c r="K134" i="15" s="1"/>
  <c r="K133" i="15"/>
  <c r="L87" i="16" s="1"/>
  <c r="K132" i="15"/>
  <c r="L86" i="16" s="1"/>
  <c r="K128" i="15"/>
  <c r="L89" i="16" s="1"/>
  <c r="K126" i="15"/>
  <c r="L85" i="16" s="1"/>
  <c r="K125" i="15"/>
  <c r="L84" i="16" s="1"/>
  <c r="K124" i="15"/>
  <c r="L83" i="16" s="1"/>
  <c r="K123" i="15"/>
  <c r="L82" i="16" s="1"/>
  <c r="K118" i="15"/>
  <c r="L65" i="16" s="1"/>
  <c r="K115" i="15"/>
  <c r="L79" i="16" s="1"/>
  <c r="K114" i="15"/>
  <c r="L78" i="16" s="1"/>
  <c r="K112" i="15"/>
  <c r="L76" i="16" s="1"/>
  <c r="K111" i="15"/>
  <c r="L75" i="16" s="1"/>
  <c r="K110" i="15"/>
  <c r="L74" i="16" s="1"/>
  <c r="K109" i="15"/>
  <c r="L73" i="16" s="1"/>
  <c r="K108" i="15"/>
  <c r="L72" i="16" s="1"/>
  <c r="K107" i="15"/>
  <c r="L71" i="16" s="1"/>
  <c r="K106" i="15"/>
  <c r="L70" i="16" s="1"/>
  <c r="K105" i="15"/>
  <c r="K104" i="15"/>
  <c r="L68" i="16" s="1"/>
  <c r="K103" i="15"/>
  <c r="L67" i="16" s="1"/>
  <c r="K99" i="15"/>
  <c r="L64" i="16" s="1"/>
  <c r="K98" i="15"/>
  <c r="L63" i="16" s="1"/>
  <c r="K97" i="15"/>
  <c r="L62" i="16" s="1"/>
  <c r="K96" i="15"/>
  <c r="K92" i="15"/>
  <c r="L60" i="16" s="1"/>
  <c r="K91" i="15"/>
  <c r="L59" i="16" s="1"/>
  <c r="K90" i="15"/>
  <c r="L58" i="16" s="1"/>
  <c r="K85" i="15"/>
  <c r="L41" i="16" s="1"/>
  <c r="K84" i="15"/>
  <c r="L40" i="16" s="1"/>
  <c r="K83" i="15"/>
  <c r="L39" i="16" s="1"/>
  <c r="K82" i="15"/>
  <c r="L38" i="16" s="1"/>
  <c r="K81" i="15"/>
  <c r="L37" i="16" s="1"/>
  <c r="K77" i="15"/>
  <c r="K76" i="15" s="1"/>
  <c r="K75" i="15"/>
  <c r="L53" i="16" s="1"/>
  <c r="K74" i="15"/>
  <c r="L52" i="16" s="1"/>
  <c r="K73" i="15"/>
  <c r="K72" i="15"/>
  <c r="L50" i="16" s="1"/>
  <c r="K71" i="15"/>
  <c r="L49" i="16" s="1"/>
  <c r="K70" i="15"/>
  <c r="L48" i="16" s="1"/>
  <c r="K66" i="15"/>
  <c r="K65" i="15" s="1"/>
  <c r="K64" i="15" s="1"/>
  <c r="K63" i="15" s="1"/>
  <c r="K61" i="15"/>
  <c r="K60" i="15" s="1"/>
  <c r="K59" i="15" s="1"/>
  <c r="K58" i="15" s="1"/>
  <c r="K57" i="15"/>
  <c r="K56" i="15" s="1"/>
  <c r="K55" i="15" s="1"/>
  <c r="K54" i="15" s="1"/>
  <c r="K53" i="15"/>
  <c r="K52" i="15" s="1"/>
  <c r="K51" i="15" s="1"/>
  <c r="K50" i="15" s="1"/>
  <c r="K48" i="15"/>
  <c r="L28" i="16" s="1"/>
  <c r="K47" i="15"/>
  <c r="L27" i="16" s="1"/>
  <c r="K46" i="15"/>
  <c r="K45" i="15" s="1"/>
  <c r="K44" i="15" s="1"/>
  <c r="K43" i="15" s="1"/>
  <c r="K42" i="15"/>
  <c r="L35" i="16" s="1"/>
  <c r="K41" i="15"/>
  <c r="K40" i="15"/>
  <c r="L26" i="16" s="1"/>
  <c r="K39" i="15"/>
  <c r="L25" i="16" s="1"/>
  <c r="K38" i="15"/>
  <c r="L24" i="16" s="1"/>
  <c r="K37" i="15"/>
  <c r="K36" i="15"/>
  <c r="L22" i="16" s="1"/>
  <c r="K32" i="15"/>
  <c r="K31" i="15" s="1"/>
  <c r="K30" i="15" s="1"/>
  <c r="K29" i="15" s="1"/>
  <c r="K28" i="15"/>
  <c r="L21" i="16" s="1"/>
  <c r="K26" i="15"/>
  <c r="L19" i="16" s="1"/>
  <c r="K25" i="15"/>
  <c r="L18" i="16" s="1"/>
  <c r="K24" i="15"/>
  <c r="L17" i="16" s="1"/>
  <c r="K23" i="15"/>
  <c r="L16" i="16" s="1"/>
  <c r="K22" i="15"/>
  <c r="L15" i="16" s="1"/>
  <c r="K21" i="15"/>
  <c r="K17" i="15"/>
  <c r="L13" i="16" s="1"/>
  <c r="K16" i="15"/>
  <c r="K15" i="15" s="1"/>
  <c r="K14" i="15" s="1"/>
  <c r="K13" i="15" s="1"/>
  <c r="K12" i="15" s="1"/>
  <c r="J153" i="15"/>
  <c r="J152" i="15" s="1"/>
  <c r="J151" i="15" s="1"/>
  <c r="J150" i="15" s="1"/>
  <c r="J149" i="15" s="1"/>
  <c r="J148" i="15"/>
  <c r="J147" i="15" s="1"/>
  <c r="J146" i="15" s="1"/>
  <c r="J143" i="15"/>
  <c r="J142" i="15" s="1"/>
  <c r="J141" i="15" s="1"/>
  <c r="J140" i="15" s="1"/>
  <c r="J139" i="15"/>
  <c r="K43" i="16" s="1"/>
  <c r="J138" i="15"/>
  <c r="J133" i="15"/>
  <c r="K87" i="16" s="1"/>
  <c r="J132" i="15"/>
  <c r="K86" i="16" s="1"/>
  <c r="J128" i="15"/>
  <c r="J127" i="15" s="1"/>
  <c r="J126" i="15"/>
  <c r="K85" i="16" s="1"/>
  <c r="J125" i="15"/>
  <c r="K84" i="16" s="1"/>
  <c r="J124" i="15"/>
  <c r="K83" i="16" s="1"/>
  <c r="J123" i="15"/>
  <c r="J118" i="15"/>
  <c r="K65" i="16" s="1"/>
  <c r="J115" i="15"/>
  <c r="K79" i="16" s="1"/>
  <c r="J114" i="15"/>
  <c r="K78" i="16" s="1"/>
  <c r="J112" i="15"/>
  <c r="K76" i="16" s="1"/>
  <c r="J111" i="15"/>
  <c r="K75" i="16" s="1"/>
  <c r="J110" i="15"/>
  <c r="K74" i="16" s="1"/>
  <c r="J109" i="15"/>
  <c r="K73" i="16" s="1"/>
  <c r="J108" i="15"/>
  <c r="K72" i="16" s="1"/>
  <c r="J107" i="15"/>
  <c r="K71" i="16" s="1"/>
  <c r="J106" i="15"/>
  <c r="K70" i="16" s="1"/>
  <c r="J105" i="15"/>
  <c r="K69" i="16" s="1"/>
  <c r="J104" i="15"/>
  <c r="K68" i="16" s="1"/>
  <c r="J103" i="15"/>
  <c r="K67" i="16" s="1"/>
  <c r="J99" i="15"/>
  <c r="K64" i="16" s="1"/>
  <c r="J98" i="15"/>
  <c r="K63" i="16" s="1"/>
  <c r="J97" i="15"/>
  <c r="K62" i="16" s="1"/>
  <c r="J96" i="15"/>
  <c r="J92" i="15"/>
  <c r="K60" i="16" s="1"/>
  <c r="J91" i="15"/>
  <c r="K59" i="16" s="1"/>
  <c r="J90" i="15"/>
  <c r="K58" i="16" s="1"/>
  <c r="J85" i="15"/>
  <c r="K41" i="16" s="1"/>
  <c r="J84" i="15"/>
  <c r="K40" i="16" s="1"/>
  <c r="J83" i="15"/>
  <c r="K39" i="16" s="1"/>
  <c r="J82" i="15"/>
  <c r="K38" i="16" s="1"/>
  <c r="J81" i="15"/>
  <c r="K37" i="16" s="1"/>
  <c r="J77" i="15"/>
  <c r="J76" i="15" s="1"/>
  <c r="J75" i="15"/>
  <c r="K53" i="16" s="1"/>
  <c r="J74" i="15"/>
  <c r="K52" i="16" s="1"/>
  <c r="J73" i="15"/>
  <c r="K51" i="16" s="1"/>
  <c r="J72" i="15"/>
  <c r="K50" i="16" s="1"/>
  <c r="J71" i="15"/>
  <c r="K49" i="16" s="1"/>
  <c r="J70" i="15"/>
  <c r="K48" i="16" s="1"/>
  <c r="J66" i="15"/>
  <c r="J65" i="15" s="1"/>
  <c r="J64" i="15" s="1"/>
  <c r="J63" i="15" s="1"/>
  <c r="J61" i="15"/>
  <c r="J60" i="15" s="1"/>
  <c r="J59" i="15" s="1"/>
  <c r="J58" i="15" s="1"/>
  <c r="J57" i="15"/>
  <c r="J56" i="15" s="1"/>
  <c r="J55" i="15" s="1"/>
  <c r="J54" i="15" s="1"/>
  <c r="J53" i="15"/>
  <c r="K30" i="16" s="1"/>
  <c r="J48" i="15"/>
  <c r="K28" i="16" s="1"/>
  <c r="J47" i="15"/>
  <c r="K27" i="16" s="1"/>
  <c r="J42" i="15"/>
  <c r="J41" i="15" s="1"/>
  <c r="J40" i="15"/>
  <c r="K26" i="16" s="1"/>
  <c r="J39" i="15"/>
  <c r="K25" i="16" s="1"/>
  <c r="J38" i="15"/>
  <c r="K24" i="16" s="1"/>
  <c r="J37" i="15"/>
  <c r="K23" i="16" s="1"/>
  <c r="J36" i="15"/>
  <c r="K22" i="16" s="1"/>
  <c r="J32" i="15"/>
  <c r="J31" i="15" s="1"/>
  <c r="J30" i="15" s="1"/>
  <c r="J29" i="15" s="1"/>
  <c r="J28" i="15"/>
  <c r="J27" i="15" s="1"/>
  <c r="J26" i="15"/>
  <c r="K19" i="16" s="1"/>
  <c r="J25" i="15"/>
  <c r="K18" i="16" s="1"/>
  <c r="J24" i="15"/>
  <c r="K17" i="16" s="1"/>
  <c r="J23" i="15"/>
  <c r="K16" i="16" s="1"/>
  <c r="J22" i="15"/>
  <c r="K15" i="16" s="1"/>
  <c r="J21" i="15"/>
  <c r="K14" i="16" s="1"/>
  <c r="J17" i="15"/>
  <c r="K13" i="16" s="1"/>
  <c r="J16" i="15"/>
  <c r="K12" i="16" s="1"/>
  <c r="I153" i="15"/>
  <c r="I152" i="15" s="1"/>
  <c r="I151" i="15" s="1"/>
  <c r="I150" i="15" s="1"/>
  <c r="I149" i="15" s="1"/>
  <c r="I148" i="15"/>
  <c r="I147" i="15" s="1"/>
  <c r="I146" i="15" s="1"/>
  <c r="I143" i="15"/>
  <c r="I142" i="15" s="1"/>
  <c r="I141" i="15" s="1"/>
  <c r="I140" i="15" s="1"/>
  <c r="I139" i="15"/>
  <c r="J43" i="16" s="1"/>
  <c r="I138" i="15"/>
  <c r="I133" i="15"/>
  <c r="J87" i="16" s="1"/>
  <c r="I132" i="15"/>
  <c r="J86" i="16" s="1"/>
  <c r="I128" i="15"/>
  <c r="I127" i="15" s="1"/>
  <c r="I126" i="15"/>
  <c r="J85" i="16" s="1"/>
  <c r="I125" i="15"/>
  <c r="J84" i="16" s="1"/>
  <c r="I124" i="15"/>
  <c r="J83" i="16" s="1"/>
  <c r="I123" i="15"/>
  <c r="J82" i="16" s="1"/>
  <c r="I118" i="15"/>
  <c r="I117" i="15" s="1"/>
  <c r="I116" i="15" s="1"/>
  <c r="I115" i="15"/>
  <c r="J79" i="16" s="1"/>
  <c r="I114" i="15"/>
  <c r="J78" i="16" s="1"/>
  <c r="I112" i="15"/>
  <c r="J76" i="16" s="1"/>
  <c r="I111" i="15"/>
  <c r="J75" i="16" s="1"/>
  <c r="I110" i="15"/>
  <c r="J74" i="16" s="1"/>
  <c r="I109" i="15"/>
  <c r="J73" i="16" s="1"/>
  <c r="I108" i="15"/>
  <c r="J72" i="16" s="1"/>
  <c r="I107" i="15"/>
  <c r="J71" i="16" s="1"/>
  <c r="I106" i="15"/>
  <c r="J70" i="16" s="1"/>
  <c r="I105" i="15"/>
  <c r="J69" i="16" s="1"/>
  <c r="I104" i="15"/>
  <c r="J68" i="16" s="1"/>
  <c r="I103" i="15"/>
  <c r="J67" i="16" s="1"/>
  <c r="I99" i="15"/>
  <c r="J64" i="16" s="1"/>
  <c r="I98" i="15"/>
  <c r="J63" i="16" s="1"/>
  <c r="I97" i="15"/>
  <c r="J62" i="16" s="1"/>
  <c r="I96" i="15"/>
  <c r="J61" i="16" s="1"/>
  <c r="I92" i="15"/>
  <c r="J60" i="16" s="1"/>
  <c r="I91" i="15"/>
  <c r="J59" i="16" s="1"/>
  <c r="I90" i="15"/>
  <c r="J58" i="16" s="1"/>
  <c r="I85" i="15"/>
  <c r="J41" i="16" s="1"/>
  <c r="I84" i="15"/>
  <c r="J40" i="16" s="1"/>
  <c r="I83" i="15"/>
  <c r="J39" i="16" s="1"/>
  <c r="I82" i="15"/>
  <c r="J38" i="16" s="1"/>
  <c r="I81" i="15"/>
  <c r="J37" i="16" s="1"/>
  <c r="I77" i="15"/>
  <c r="I76" i="15" s="1"/>
  <c r="I75" i="15"/>
  <c r="J53" i="16" s="1"/>
  <c r="I74" i="15"/>
  <c r="J52" i="16" s="1"/>
  <c r="I73" i="15"/>
  <c r="J51" i="16" s="1"/>
  <c r="I72" i="15"/>
  <c r="J50" i="16" s="1"/>
  <c r="I71" i="15"/>
  <c r="J49" i="16" s="1"/>
  <c r="I70" i="15"/>
  <c r="J48" i="16" s="1"/>
  <c r="I66" i="15"/>
  <c r="I65" i="15" s="1"/>
  <c r="I64" i="15" s="1"/>
  <c r="I63" i="15" s="1"/>
  <c r="I61" i="15"/>
  <c r="I60" i="15" s="1"/>
  <c r="I59" i="15" s="1"/>
  <c r="I58" i="15" s="1"/>
  <c r="I57" i="15"/>
  <c r="I56" i="15" s="1"/>
  <c r="I55" i="15" s="1"/>
  <c r="I54" i="15" s="1"/>
  <c r="I53" i="15"/>
  <c r="I52" i="15" s="1"/>
  <c r="I51" i="15" s="1"/>
  <c r="I50" i="15" s="1"/>
  <c r="I48" i="15"/>
  <c r="J28" i="16" s="1"/>
  <c r="I47" i="15"/>
  <c r="J27" i="16" s="1"/>
  <c r="I42" i="15"/>
  <c r="I41" i="15" s="1"/>
  <c r="I40" i="15"/>
  <c r="J26" i="16" s="1"/>
  <c r="I39" i="15"/>
  <c r="J25" i="16" s="1"/>
  <c r="I38" i="15"/>
  <c r="J24" i="16" s="1"/>
  <c r="I37" i="15"/>
  <c r="J23" i="16" s="1"/>
  <c r="I36" i="15"/>
  <c r="J22" i="16" s="1"/>
  <c r="I32" i="15"/>
  <c r="I31" i="15" s="1"/>
  <c r="I30" i="15" s="1"/>
  <c r="I29" i="15" s="1"/>
  <c r="I28" i="15"/>
  <c r="I27" i="15" s="1"/>
  <c r="I26" i="15"/>
  <c r="J19" i="16" s="1"/>
  <c r="I25" i="15"/>
  <c r="J18" i="16" s="1"/>
  <c r="I24" i="15"/>
  <c r="J17" i="16" s="1"/>
  <c r="I23" i="15"/>
  <c r="J16" i="16" s="1"/>
  <c r="I22" i="15"/>
  <c r="J15" i="16" s="1"/>
  <c r="I21" i="15"/>
  <c r="J14" i="16" s="1"/>
  <c r="I17" i="15"/>
  <c r="J13" i="16" s="1"/>
  <c r="I16" i="15"/>
  <c r="J12" i="16" s="1"/>
  <c r="M15" i="14"/>
  <c r="M16" i="14"/>
  <c r="M21" i="14"/>
  <c r="L22" i="15" s="1"/>
  <c r="M25" i="14"/>
  <c r="M27" i="14"/>
  <c r="M46" i="14"/>
  <c r="M47" i="14"/>
  <c r="L48" i="15" s="1"/>
  <c r="M69" i="14"/>
  <c r="M70" i="14"/>
  <c r="M71" i="14"/>
  <c r="M76" i="14"/>
  <c r="L77" i="15" s="1"/>
  <c r="L76" i="15" s="1"/>
  <c r="M123" i="14"/>
  <c r="L124" i="15" s="1"/>
  <c r="M124" i="14"/>
  <c r="L125" i="15" s="1"/>
  <c r="M125" i="14"/>
  <c r="L126" i="15" s="1"/>
  <c r="M131" i="14"/>
  <c r="M132" i="14"/>
  <c r="M138" i="14"/>
  <c r="K127" i="15" l="1"/>
  <c r="K147" i="15"/>
  <c r="K146" i="15" s="1"/>
  <c r="J52" i="15"/>
  <c r="J51" i="15" s="1"/>
  <c r="J50" i="15" s="1"/>
  <c r="K122" i="15"/>
  <c r="K90" i="16"/>
  <c r="J44" i="16"/>
  <c r="J95" i="15"/>
  <c r="J94" i="15" s="1"/>
  <c r="J93" i="15" s="1"/>
  <c r="J137" i="15"/>
  <c r="J136" i="15" s="1"/>
  <c r="J135" i="15" s="1"/>
  <c r="J134" i="15" s="1"/>
  <c r="K33" i="14"/>
  <c r="K32" i="14" s="1"/>
  <c r="I137" i="15"/>
  <c r="I136" i="15" s="1"/>
  <c r="I135" i="15" s="1"/>
  <c r="I134" i="15" s="1"/>
  <c r="K27" i="15"/>
  <c r="L88" i="16"/>
  <c r="K131" i="15"/>
  <c r="K130" i="15" s="1"/>
  <c r="K129" i="15" s="1"/>
  <c r="K121" i="15"/>
  <c r="K120" i="15" s="1"/>
  <c r="K66" i="16"/>
  <c r="J90" i="16"/>
  <c r="K89" i="15"/>
  <c r="K88" i="15" s="1"/>
  <c r="K87" i="15" s="1"/>
  <c r="L81" i="16"/>
  <c r="K102" i="15"/>
  <c r="K101" i="15" s="1"/>
  <c r="K100" i="15" s="1"/>
  <c r="J32" i="16"/>
  <c r="K35" i="16"/>
  <c r="L55" i="16"/>
  <c r="L54" i="16" s="1"/>
  <c r="L120" i="14"/>
  <c r="L119" i="14" s="1"/>
  <c r="L118" i="14" s="1"/>
  <c r="J131" i="15"/>
  <c r="J130" i="15" s="1"/>
  <c r="J129" i="15" s="1"/>
  <c r="K80" i="15"/>
  <c r="K79" i="15" s="1"/>
  <c r="K78" i="15" s="1"/>
  <c r="J34" i="16"/>
  <c r="J42" i="16"/>
  <c r="K44" i="16"/>
  <c r="K55" i="16"/>
  <c r="K54" i="16" s="1"/>
  <c r="L44" i="16"/>
  <c r="L69" i="16"/>
  <c r="L66" i="16" s="1"/>
  <c r="K20" i="15"/>
  <c r="K19" i="15" s="1"/>
  <c r="K18" i="15" s="1"/>
  <c r="K95" i="15"/>
  <c r="K94" i="15" s="1"/>
  <c r="K93" i="15" s="1"/>
  <c r="J35" i="16"/>
  <c r="J55" i="16"/>
  <c r="J54" i="16" s="1"/>
  <c r="J89" i="16"/>
  <c r="K89" i="16"/>
  <c r="K88" i="16" s="1"/>
  <c r="I131" i="15"/>
  <c r="I130" i="15" s="1"/>
  <c r="I129" i="15" s="1"/>
  <c r="J122" i="15"/>
  <c r="J121" i="15" s="1"/>
  <c r="J120" i="15" s="1"/>
  <c r="K35" i="15"/>
  <c r="K34" i="15" s="1"/>
  <c r="K33" i="15" s="1"/>
  <c r="K21" i="16"/>
  <c r="K82" i="16"/>
  <c r="K81" i="16" s="1"/>
  <c r="L12" i="16"/>
  <c r="L30" i="16"/>
  <c r="J67" i="14"/>
  <c r="J66" i="14" s="1"/>
  <c r="K69" i="15"/>
  <c r="K68" i="15" s="1"/>
  <c r="K67" i="15" s="1"/>
  <c r="K62" i="15" s="1"/>
  <c r="K31" i="16"/>
  <c r="L31" i="16"/>
  <c r="J21" i="16"/>
  <c r="J20" i="16" s="1"/>
  <c r="J30" i="16"/>
  <c r="K32" i="16"/>
  <c r="L14" i="16"/>
  <c r="L23" i="16"/>
  <c r="L20" i="16" s="1"/>
  <c r="L32" i="16"/>
  <c r="L51" i="16"/>
  <c r="L47" i="16" s="1"/>
  <c r="J89" i="15"/>
  <c r="J88" i="15" s="1"/>
  <c r="J87" i="15" s="1"/>
  <c r="J31" i="16"/>
  <c r="K34" i="16"/>
  <c r="K42" i="16"/>
  <c r="K33" i="16" s="1"/>
  <c r="L34" i="16"/>
  <c r="L42" i="16"/>
  <c r="N77" i="16"/>
  <c r="K61" i="16"/>
  <c r="L61" i="16"/>
  <c r="L57" i="16" s="1"/>
  <c r="L133" i="14"/>
  <c r="J133" i="14"/>
  <c r="K133" i="14"/>
  <c r="K118" i="14"/>
  <c r="J118" i="14"/>
  <c r="J117" i="15"/>
  <c r="J116" i="15" s="1"/>
  <c r="K117" i="15"/>
  <c r="K116" i="15" s="1"/>
  <c r="K86" i="15" s="1"/>
  <c r="J65" i="16"/>
  <c r="J57" i="16" s="1"/>
  <c r="L85" i="14"/>
  <c r="J85" i="14"/>
  <c r="K85" i="14"/>
  <c r="K61" i="14"/>
  <c r="J61" i="14"/>
  <c r="L61" i="14"/>
  <c r="J48" i="14"/>
  <c r="L48" i="14"/>
  <c r="K48" i="14"/>
  <c r="K10" i="14"/>
  <c r="L10" i="14"/>
  <c r="J10" i="14"/>
  <c r="J29" i="16"/>
  <c r="K47" i="16"/>
  <c r="K20" i="16"/>
  <c r="K11" i="16"/>
  <c r="J11" i="16"/>
  <c r="J66" i="16"/>
  <c r="J47" i="16"/>
  <c r="J81" i="16"/>
  <c r="K119" i="15"/>
  <c r="K49" i="15"/>
  <c r="J15" i="15"/>
  <c r="J14" i="15" s="1"/>
  <c r="J13" i="15" s="1"/>
  <c r="J12" i="15" s="1"/>
  <c r="J102" i="15"/>
  <c r="J101" i="15" s="1"/>
  <c r="J100" i="15" s="1"/>
  <c r="I69" i="15"/>
  <c r="J46" i="15"/>
  <c r="J45" i="15" s="1"/>
  <c r="J44" i="15" s="1"/>
  <c r="J43" i="15" s="1"/>
  <c r="I46" i="15"/>
  <c r="I45" i="15" s="1"/>
  <c r="I44" i="15" s="1"/>
  <c r="I43" i="15" s="1"/>
  <c r="J35" i="15"/>
  <c r="J34" i="15" s="1"/>
  <c r="J33" i="15" s="1"/>
  <c r="J69" i="15"/>
  <c r="J68" i="15" s="1"/>
  <c r="J67" i="15" s="1"/>
  <c r="J80" i="15"/>
  <c r="J79" i="15" s="1"/>
  <c r="J78" i="15" s="1"/>
  <c r="J145" i="15"/>
  <c r="J144" i="15" s="1"/>
  <c r="J49" i="15"/>
  <c r="J20" i="15"/>
  <c r="J19" i="15" s="1"/>
  <c r="J18" i="15" s="1"/>
  <c r="I122" i="15"/>
  <c r="I121" i="15" s="1"/>
  <c r="I120" i="15" s="1"/>
  <c r="I20" i="15"/>
  <c r="I19" i="15" s="1"/>
  <c r="I18" i="15" s="1"/>
  <c r="I89" i="15"/>
  <c r="I88" i="15" s="1"/>
  <c r="I87" i="15" s="1"/>
  <c r="I35" i="15"/>
  <c r="I34" i="15" s="1"/>
  <c r="I33" i="15" s="1"/>
  <c r="I102" i="15"/>
  <c r="I101" i="15" s="1"/>
  <c r="I100" i="15" s="1"/>
  <c r="I68" i="15"/>
  <c r="I67" i="15" s="1"/>
  <c r="I80" i="15"/>
  <c r="I79" i="15" s="1"/>
  <c r="I78" i="15" s="1"/>
  <c r="I49" i="15"/>
  <c r="I95" i="15"/>
  <c r="I94" i="15" s="1"/>
  <c r="I93" i="15" s="1"/>
  <c r="I145" i="15"/>
  <c r="I144" i="15" s="1"/>
  <c r="I15" i="15"/>
  <c r="I14" i="15" s="1"/>
  <c r="I13" i="15" s="1"/>
  <c r="I12" i="15" s="1"/>
  <c r="L139" i="15"/>
  <c r="L70" i="15"/>
  <c r="L26" i="15"/>
  <c r="L71" i="15"/>
  <c r="L143" i="15"/>
  <c r="L142" i="15" s="1"/>
  <c r="L141" i="15" s="1"/>
  <c r="L140" i="15" s="1"/>
  <c r="L16" i="15"/>
  <c r="L28" i="15"/>
  <c r="L27" i="15" s="1"/>
  <c r="L47" i="15"/>
  <c r="L46" i="15" s="1"/>
  <c r="L45" i="15" s="1"/>
  <c r="L44" i="15" s="1"/>
  <c r="L43" i="15" s="1"/>
  <c r="L72" i="15"/>
  <c r="L17" i="15"/>
  <c r="L132" i="15"/>
  <c r="L133" i="15"/>
  <c r="L33" i="16" l="1"/>
  <c r="I119" i="15"/>
  <c r="M112" i="14"/>
  <c r="L113" i="15" s="1"/>
  <c r="J88" i="16"/>
  <c r="J80" i="16" s="1"/>
  <c r="J33" i="16"/>
  <c r="K29" i="16"/>
  <c r="L46" i="16"/>
  <c r="K11" i="15"/>
  <c r="K10" i="15" s="1"/>
  <c r="K9" i="15" s="1"/>
  <c r="K80" i="16"/>
  <c r="J46" i="16"/>
  <c r="J11" i="15"/>
  <c r="K46" i="16"/>
  <c r="L56" i="16"/>
  <c r="L80" i="16"/>
  <c r="J119" i="15"/>
  <c r="L29" i="16"/>
  <c r="K57" i="16"/>
  <c r="L11" i="16"/>
  <c r="J86" i="15"/>
  <c r="J9" i="14"/>
  <c r="J8" i="14" s="1"/>
  <c r="L9" i="14"/>
  <c r="L8" i="14" s="1"/>
  <c r="K9" i="14"/>
  <c r="K8" i="14" s="1"/>
  <c r="J10" i="16"/>
  <c r="K10" i="16"/>
  <c r="J56" i="16"/>
  <c r="J62" i="15"/>
  <c r="I62" i="15"/>
  <c r="I11" i="15"/>
  <c r="I86" i="15"/>
  <c r="L131" i="15"/>
  <c r="L130" i="15" s="1"/>
  <c r="L129" i="15" s="1"/>
  <c r="L15" i="15"/>
  <c r="L14" i="15" s="1"/>
  <c r="L13" i="15" s="1"/>
  <c r="L12" i="15" s="1"/>
  <c r="J10" i="15" l="1"/>
  <c r="J9" i="15" s="1"/>
  <c r="L10" i="16"/>
  <c r="L9" i="16" s="1"/>
  <c r="L8" i="16" s="1"/>
  <c r="K56" i="16"/>
  <c r="K9" i="16" s="1"/>
  <c r="K8" i="16" s="1"/>
  <c r="J9" i="16"/>
  <c r="J8" i="16" s="1"/>
  <c r="I10" i="15"/>
  <c r="I9" i="15" s="1"/>
  <c r="M113" i="14"/>
  <c r="L114" i="15" l="1"/>
  <c r="M45" i="14"/>
  <c r="M26" i="14"/>
  <c r="M14" i="14"/>
  <c r="M130" i="14"/>
  <c r="M141" i="14"/>
  <c r="M75" i="14"/>
  <c r="M129" i="14" l="1"/>
  <c r="N19" i="16"/>
  <c r="N12" i="16"/>
  <c r="N43" i="16"/>
  <c r="N27" i="16"/>
  <c r="N49" i="16"/>
  <c r="N85" i="16"/>
  <c r="N15" i="16"/>
  <c r="N84" i="16"/>
  <c r="N28" i="16"/>
  <c r="N78" i="16"/>
  <c r="N50" i="16"/>
  <c r="N13" i="16"/>
  <c r="N83" i="16"/>
  <c r="N44" i="16"/>
  <c r="N48" i="16" l="1"/>
  <c r="M128" i="14"/>
  <c r="N21" i="16"/>
  <c r="N55" i="16"/>
  <c r="N86" i="16"/>
  <c r="N87" i="16"/>
  <c r="N54" i="16" l="1"/>
  <c r="M110" i="14" l="1"/>
  <c r="L111" i="15" s="1"/>
  <c r="N75" i="16" l="1"/>
  <c r="M91" i="14" l="1"/>
  <c r="M74" i="14"/>
  <c r="M84" i="14"/>
  <c r="M24" i="14"/>
  <c r="L85" i="15" l="1"/>
  <c r="L25" i="15"/>
  <c r="L75" i="15"/>
  <c r="L92" i="15"/>
  <c r="N60" i="16" l="1"/>
  <c r="N41" i="16"/>
  <c r="N18" i="16"/>
  <c r="N53" i="16" l="1"/>
  <c r="M127" i="14"/>
  <c r="L128" i="15" l="1"/>
  <c r="L127" i="15" s="1"/>
  <c r="M126" i="14"/>
  <c r="N89" i="16" l="1"/>
  <c r="M152" i="14"/>
  <c r="L153" i="15" l="1"/>
  <c r="L152" i="15" s="1"/>
  <c r="L151" i="15" s="1"/>
  <c r="L150" i="15" s="1"/>
  <c r="L149" i="15" s="1"/>
  <c r="N45" i="16"/>
  <c r="M151" i="14"/>
  <c r="M150" i="14" l="1"/>
  <c r="M122" i="14"/>
  <c r="M137" i="14"/>
  <c r="L123" i="15" l="1"/>
  <c r="L122" i="15" s="1"/>
  <c r="L121" i="15" s="1"/>
  <c r="L120" i="15" s="1"/>
  <c r="L119" i="15" s="1"/>
  <c r="L138" i="15"/>
  <c r="L137" i="15" s="1"/>
  <c r="L136" i="15" s="1"/>
  <c r="L135" i="15" s="1"/>
  <c r="L134" i="15" s="1"/>
  <c r="M121" i="14"/>
  <c r="M149" i="14"/>
  <c r="M136" i="14"/>
  <c r="M44" i="14"/>
  <c r="M147" i="14"/>
  <c r="L148" i="15" l="1"/>
  <c r="M146" i="14"/>
  <c r="M148" i="14"/>
  <c r="M120" i="14"/>
  <c r="N42" i="16"/>
  <c r="M135" i="14"/>
  <c r="M43" i="14"/>
  <c r="M140" i="14"/>
  <c r="L147" i="15" l="1"/>
  <c r="L146" i="15" s="1"/>
  <c r="L145" i="15"/>
  <c r="L144" i="15" s="1"/>
  <c r="M119" i="14"/>
  <c r="N82" i="16"/>
  <c r="M134" i="14"/>
  <c r="M139" i="14"/>
  <c r="M42" i="14"/>
  <c r="N81" i="16" l="1"/>
  <c r="N90" i="16"/>
  <c r="N80" i="16"/>
  <c r="M133" i="14"/>
  <c r="M145" i="14"/>
  <c r="M144" i="14"/>
  <c r="M118" i="14" l="1"/>
  <c r="N88" i="16"/>
  <c r="M143" i="14"/>
  <c r="M22" i="14" l="1"/>
  <c r="L23" i="15" l="1"/>
  <c r="M104" i="14"/>
  <c r="M109" i="14"/>
  <c r="M97" i="14"/>
  <c r="M81" i="14"/>
  <c r="M114" i="14"/>
  <c r="M107" i="14"/>
  <c r="M106" i="14"/>
  <c r="M102" i="14"/>
  <c r="M108" i="14"/>
  <c r="M98" i="14"/>
  <c r="M83" i="14"/>
  <c r="M72" i="14"/>
  <c r="M73" i="14"/>
  <c r="M82" i="14"/>
  <c r="M23" i="14"/>
  <c r="M90" i="14"/>
  <c r="M105" i="14" l="1"/>
  <c r="L106" i="15" s="1"/>
  <c r="L24" i="15"/>
  <c r="L73" i="15"/>
  <c r="L105" i="15"/>
  <c r="L103" i="15"/>
  <c r="L115" i="15"/>
  <c r="L91" i="15"/>
  <c r="L84" i="15"/>
  <c r="L99" i="15"/>
  <c r="L110" i="15"/>
  <c r="L107" i="15"/>
  <c r="L83" i="15"/>
  <c r="L109" i="15"/>
  <c r="L108" i="15"/>
  <c r="L82" i="15"/>
  <c r="L98" i="15"/>
  <c r="L74" i="15"/>
  <c r="N16" i="16"/>
  <c r="M68" i="14"/>
  <c r="M111" i="14"/>
  <c r="M89" i="14"/>
  <c r="M39" i="14"/>
  <c r="L69" i="15" l="1"/>
  <c r="L68" i="15" s="1"/>
  <c r="L67" i="15" s="1"/>
  <c r="L40" i="15"/>
  <c r="L90" i="15"/>
  <c r="L89" i="15" s="1"/>
  <c r="L88" i="15" s="1"/>
  <c r="L87" i="15" s="1"/>
  <c r="L112" i="15"/>
  <c r="N52" i="16"/>
  <c r="M67" i="14"/>
  <c r="M117" i="14"/>
  <c r="N38" i="16"/>
  <c r="N40" i="16"/>
  <c r="N39" i="16"/>
  <c r="M96" i="14"/>
  <c r="N79" i="16"/>
  <c r="N74" i="16"/>
  <c r="N72" i="16"/>
  <c r="N70" i="16"/>
  <c r="M88" i="14"/>
  <c r="N69" i="16"/>
  <c r="N63" i="16"/>
  <c r="N73" i="16"/>
  <c r="N59" i="16"/>
  <c r="N71" i="16"/>
  <c r="M95" i="14"/>
  <c r="N64" i="16"/>
  <c r="M103" i="14" l="1"/>
  <c r="L104" i="15" s="1"/>
  <c r="L102" i="15" s="1"/>
  <c r="L101" i="15" s="1"/>
  <c r="L100" i="15" s="1"/>
  <c r="M101" i="14"/>
  <c r="L118" i="15"/>
  <c r="L117" i="15" s="1"/>
  <c r="L116" i="15" s="1"/>
  <c r="L96" i="15"/>
  <c r="L97" i="15"/>
  <c r="M116" i="14"/>
  <c r="M66" i="14"/>
  <c r="N26" i="16"/>
  <c r="N51" i="16"/>
  <c r="M65" i="14"/>
  <c r="M80" i="14"/>
  <c r="N17" i="16"/>
  <c r="M60" i="14"/>
  <c r="N67" i="16"/>
  <c r="N76" i="16"/>
  <c r="M94" i="14"/>
  <c r="M87" i="14"/>
  <c r="M52" i="14"/>
  <c r="M41" i="14"/>
  <c r="L95" i="15" l="1"/>
  <c r="L94" i="15" s="1"/>
  <c r="L93" i="15" s="1"/>
  <c r="L86" i="15" s="1"/>
  <c r="L66" i="15"/>
  <c r="L65" i="15" s="1"/>
  <c r="L64" i="15" s="1"/>
  <c r="L63" i="15" s="1"/>
  <c r="L53" i="15"/>
  <c r="L52" i="15" s="1"/>
  <c r="L51" i="15" s="1"/>
  <c r="L50" i="15" s="1"/>
  <c r="L61" i="15"/>
  <c r="L60" i="15" s="1"/>
  <c r="L59" i="15" s="1"/>
  <c r="L58" i="15" s="1"/>
  <c r="L42" i="15"/>
  <c r="L41" i="15" s="1"/>
  <c r="L81" i="15"/>
  <c r="L80" i="15" s="1"/>
  <c r="L79" i="15" s="1"/>
  <c r="L78" i="15" s="1"/>
  <c r="M40" i="14"/>
  <c r="M100" i="14"/>
  <c r="M79" i="14"/>
  <c r="N65" i="16"/>
  <c r="N46" i="16"/>
  <c r="N47" i="16"/>
  <c r="N62" i="16"/>
  <c r="M64" i="14"/>
  <c r="N36" i="16"/>
  <c r="N68" i="16"/>
  <c r="M59" i="14"/>
  <c r="N58" i="16"/>
  <c r="M93" i="14"/>
  <c r="M56" i="14"/>
  <c r="M51" i="14"/>
  <c r="M86" i="14"/>
  <c r="M115" i="14"/>
  <c r="M31" i="14"/>
  <c r="M92" i="14"/>
  <c r="M35" i="14"/>
  <c r="M38" i="14"/>
  <c r="M37" i="14"/>
  <c r="M99" i="14" l="1"/>
  <c r="L62" i="15"/>
  <c r="L36" i="15"/>
  <c r="L57" i="15"/>
  <c r="L56" i="15" s="1"/>
  <c r="L55" i="15" s="1"/>
  <c r="L54" i="15" s="1"/>
  <c r="L49" i="15" s="1"/>
  <c r="L39" i="15"/>
  <c r="L38" i="15"/>
  <c r="L32" i="15"/>
  <c r="L31" i="15" s="1"/>
  <c r="L30" i="15" s="1"/>
  <c r="L29" i="15" s="1"/>
  <c r="N61" i="16"/>
  <c r="M63" i="14"/>
  <c r="M30" i="14"/>
  <c r="N37" i="16"/>
  <c r="M78" i="14"/>
  <c r="N35" i="16"/>
  <c r="M58" i="14"/>
  <c r="N32" i="16"/>
  <c r="M55" i="14"/>
  <c r="M50" i="14"/>
  <c r="M20" i="14"/>
  <c r="M85" i="14" l="1"/>
  <c r="L21" i="15"/>
  <c r="L20" i="15" s="1"/>
  <c r="L19" i="15" s="1"/>
  <c r="L18" i="15" s="1"/>
  <c r="N66" i="16"/>
  <c r="N56" i="16"/>
  <c r="N57" i="16"/>
  <c r="M29" i="14"/>
  <c r="M77" i="14"/>
  <c r="M36" i="14"/>
  <c r="M62" i="14"/>
  <c r="N25" i="16"/>
  <c r="M19" i="14"/>
  <c r="N24" i="16"/>
  <c r="M57" i="14"/>
  <c r="M54" i="14"/>
  <c r="N31" i="16"/>
  <c r="M49" i="14"/>
  <c r="N30" i="16"/>
  <c r="M13" i="14"/>
  <c r="L37" i="15" l="1"/>
  <c r="L35" i="15" s="1"/>
  <c r="L34" i="15" s="1"/>
  <c r="L33" i="15" s="1"/>
  <c r="L11" i="15" s="1"/>
  <c r="L10" i="15" s="1"/>
  <c r="L9" i="15" s="1"/>
  <c r="M28" i="14"/>
  <c r="M61" i="14"/>
  <c r="N22" i="16"/>
  <c r="M34" i="14"/>
  <c r="N34" i="16"/>
  <c r="M53" i="14"/>
  <c r="N29" i="16"/>
  <c r="M12" i="14"/>
  <c r="M18" i="14"/>
  <c r="N33" i="16" l="1"/>
  <c r="N14" i="16"/>
  <c r="M48" i="14"/>
  <c r="M17" i="14"/>
  <c r="M11" i="14"/>
  <c r="M33" i="14" l="1"/>
  <c r="M32" i="14"/>
  <c r="N11" i="16"/>
  <c r="N23" i="16"/>
  <c r="M10" i="14" l="1"/>
  <c r="M9" i="14"/>
  <c r="N20" i="16"/>
  <c r="N10" i="16" l="1"/>
  <c r="M8" i="14"/>
  <c r="N8" i="16" l="1"/>
  <c r="N9" i="16"/>
</calcChain>
</file>

<file path=xl/sharedStrings.xml><?xml version="1.0" encoding="utf-8"?>
<sst xmlns="http://schemas.openxmlformats.org/spreadsheetml/2006/main" count="1417" uniqueCount="265">
  <si>
    <t>01</t>
  </si>
  <si>
    <t>02</t>
  </si>
  <si>
    <t>Функционирование высшего должностного лица субъекта Российской Федерации и муниципального образования</t>
  </si>
  <si>
    <t>03</t>
  </si>
  <si>
    <t>04</t>
  </si>
  <si>
    <t>Другие общегосударственные расходы</t>
  </si>
  <si>
    <t>09</t>
  </si>
  <si>
    <t>05</t>
  </si>
  <si>
    <t>08</t>
  </si>
  <si>
    <t>Транспорт</t>
  </si>
  <si>
    <t>Другие вопросы в области национальной экономики</t>
  </si>
  <si>
    <t>Благоустройство</t>
  </si>
  <si>
    <t>Культура</t>
  </si>
  <si>
    <t>10</t>
  </si>
  <si>
    <t>11</t>
  </si>
  <si>
    <t>13</t>
  </si>
  <si>
    <t>14</t>
  </si>
  <si>
    <t>01 3 02 90320</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</si>
  <si>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</si>
  <si>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</si>
  <si>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</si>
  <si>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</si>
  <si>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01 1 02 90011</t>
  </si>
  <si>
    <t>01 1 02 90012</t>
  </si>
  <si>
    <t>Другие вопросы в области национальной безопасности и правоохранительной деятельности</t>
  </si>
  <si>
    <t>01 1 01 90020</t>
  </si>
  <si>
    <t>01 1 01 90010</t>
  </si>
  <si>
    <t>01 1 02 90010</t>
  </si>
  <si>
    <t>01 1 03 90050</t>
  </si>
  <si>
    <t>01 1 03 90260</t>
  </si>
  <si>
    <t>01 1 03 90150</t>
  </si>
  <si>
    <t>01 1 03 90140</t>
  </si>
  <si>
    <t>01 1 03 90460</t>
  </si>
  <si>
    <t>01 4 01 90590</t>
  </si>
  <si>
    <t>СОЦИАЛЬНАЯ ПОЛИТИКА</t>
  </si>
  <si>
    <t>01 1 05 90130</t>
  </si>
  <si>
    <t>01 1 03 90160</t>
  </si>
  <si>
    <t>01 1 03 90180</t>
  </si>
  <si>
    <t>КУЛЬТУРА, КИНЕМАТОГРАФИЯ</t>
  </si>
  <si>
    <t>НАЦИОНАЛЬНАЯ ОБОРОНА</t>
  </si>
  <si>
    <t>Мобилизационная и вневойсковая  подготовка</t>
  </si>
  <si>
    <t>01 1 02 51180</t>
  </si>
  <si>
    <t>Защита населения и территории от чрезвычайных ситуаций природного и техногенного характера, пожарная безопасность</t>
  </si>
  <si>
    <t>01 1 04 90190</t>
  </si>
  <si>
    <t>ОБСЛУЖИВАНИЕ ГОСУДАРСТВЕННОГО И МУНИЦИПАЛЬНОГО ДОЛГА</t>
  </si>
  <si>
    <t>Наименование</t>
  </si>
  <si>
    <t>ГРБС</t>
  </si>
  <si>
    <t>РЗ</t>
  </si>
  <si>
    <t>ПР</t>
  </si>
  <si>
    <t>ЦСР</t>
  </si>
  <si>
    <t>ВР</t>
  </si>
  <si>
    <t xml:space="preserve">Сумма </t>
  </si>
  <si>
    <t>В С Е Г О</t>
  </si>
  <si>
    <t>ОБЩЕГОСУДАРСТВЕННЫЕ ВОПРОСЫ</t>
  </si>
  <si>
    <t>914</t>
  </si>
  <si>
    <t>01 0 00 00000</t>
  </si>
  <si>
    <t xml:space="preserve">Подпрограмма "Муниципальное управление" </t>
  </si>
  <si>
    <t>01 1 00 00000</t>
  </si>
  <si>
    <t>01 1 01 00000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</si>
  <si>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</si>
  <si>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01 1 00 00000 </t>
  </si>
  <si>
    <t>Резервные фонды</t>
  </si>
  <si>
    <t>01 1 04 00000</t>
  </si>
  <si>
    <t>01 1 04 90030</t>
  </si>
  <si>
    <t>01 1 03 00000</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</si>
  <si>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(Межбюджетные трансферты)</t>
  </si>
  <si>
    <t>01 1 02 00000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</si>
  <si>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</si>
  <si>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</si>
  <si>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НАЦИОНАЛЬНАЯ ЭКОНОМИКА</t>
  </si>
  <si>
    <t>Дорожное хозяйство (дорожные фонды)</t>
  </si>
  <si>
    <t>01 2 00 00000</t>
  </si>
  <si>
    <t>01 2 01 00000</t>
  </si>
  <si>
    <t>01 2 02 00000</t>
  </si>
  <si>
    <t>12</t>
  </si>
  <si>
    <t>01 3 10 00000</t>
  </si>
  <si>
    <t>01 3 00 00000</t>
  </si>
  <si>
    <t>01 3 01 00000</t>
  </si>
  <si>
    <t>01 3 02 00000</t>
  </si>
  <si>
    <t>01 4 00 00000</t>
  </si>
  <si>
    <t>01 4 01 00000</t>
  </si>
  <si>
    <t>Пенсионное обеспечение</t>
  </si>
  <si>
    <t>01 1 05 00000</t>
  </si>
  <si>
    <t>Социальное обеспечение населения</t>
  </si>
  <si>
    <t>ФИЗИЧЕСКАЯ КУЛЬТУРА И СПОРТ</t>
  </si>
  <si>
    <t xml:space="preserve">Физическая культура  </t>
  </si>
  <si>
    <t>Обслуживание государственного внутреннего и муниципального долга</t>
  </si>
  <si>
    <t>700</t>
  </si>
  <si>
    <t>№ п/п</t>
  </si>
  <si>
    <t>ВСЕГО</t>
  </si>
  <si>
    <t>1.1.</t>
  </si>
  <si>
    <t>01 1  01 90010</t>
  </si>
  <si>
    <t xml:space="preserve">01 1 01 90020 </t>
  </si>
  <si>
    <t>1.2.</t>
  </si>
  <si>
    <t>1.3.</t>
  </si>
  <si>
    <t>200</t>
  </si>
  <si>
    <t>01 1 05 90410</t>
  </si>
  <si>
    <t>01 4 02 90590</t>
  </si>
  <si>
    <t>01 1 02 90015</t>
  </si>
  <si>
    <t>01 1 02 90013</t>
  </si>
  <si>
    <t>01 1 02 90014</t>
  </si>
  <si>
    <t xml:space="preserve">01 3 F2 55550 </t>
  </si>
  <si>
    <t>01 1 03 S8380</t>
  </si>
  <si>
    <t>Другие вопросы в области культуры, кинематографии</t>
  </si>
  <si>
    <t>01 4 A1 55130</t>
  </si>
  <si>
    <t>01 4 01 S8750</t>
  </si>
  <si>
    <t>01 4 02 00000</t>
  </si>
  <si>
    <t>01 4 A1 Д5130</t>
  </si>
  <si>
    <t>(тыс.рублей)  2023 г.</t>
  </si>
  <si>
    <t>(тыс.рублей)  2024 г.</t>
  </si>
  <si>
    <t>Подпрограмма  "Развитие жилищно-коммунального хозяйства и благоустройства сельского поселения"</t>
  </si>
  <si>
    <t>Осуществление первичного воинского учета на территориях, где отсутствуют военные комиссариаты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</si>
  <si>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первичного воинского учета на территориях, где отсутствуют военные комиссариаты  (Закупка товаров, работ и услуг для государственных (муниципальных) нужд)</t>
  </si>
  <si>
    <t>Расходы на содержание имущества, относящегося к казне поселения (Закупка товаров, работ и услуг для государственных (муниципальных) нужд)</t>
  </si>
  <si>
    <t>Расходы на межевание границ земельных участков (Закупка товаров, работ и услуг для государственных (муниципальных) нужд)</t>
  </si>
  <si>
    <t>Расходы по постановке на кадастровый учет объектов муниципальной собственности и инженерной инфраструктуры, осуществление оценки   (Закупка товаров, работ и услуг для государственных (муниципальных) нужд)</t>
  </si>
  <si>
    <t>Расходы по государственной регистрации права собственности на земельные участки   (Закупка товаров, работ и услуг для государственных (муниципальных) нужд)</t>
  </si>
  <si>
    <t>Оказание материальной помощи малообеспеченным слоям граждан, попавших в трудную жизненную ситуацию (Социальное обеспечение и иные выплаты населению)</t>
  </si>
  <si>
    <t xml:space="preserve"> Mероприятия по развитию градостроительной деятельности  (Закупка товаров, работ и услуг для государственных (муниципальных) нужд)</t>
  </si>
  <si>
    <t>Подготовка и проведение празднования памятных дат муниципальных образований Воронежской области  (Закупка товаров, работ и услуг для государственных (муниципальных) нужд)</t>
  </si>
  <si>
    <t>Единовременная выплата муниципальному служащему денежного поощрения в связи с выходом на пенсию при увольнении с муниципальной службы (Социальное обеспечение и иные выплаты населению)</t>
  </si>
  <si>
    <t>Ремонт автомобильных дорог общего пользования местного значения  (Закупка товаров, работ и услуг для государственных (муниципальных) нужд)</t>
  </si>
  <si>
    <t>Содержание автомобильных дорог общего пользования местного значения  (Закупка товаров, работ и услуг для государственных (муниципальных) нужд)</t>
  </si>
  <si>
    <t>Установка искусственного освещения, на участках повышенной опасности   (Закупка товаров, работ и услуг для государственных (муниципальных) нужд)</t>
  </si>
  <si>
    <t>Ремонт и содержание автомобильных  дорог (Закупка товаров, работ и услуг для государственных (муниципальных) нужд)</t>
  </si>
  <si>
    <t>Расходы средств дорожного фонда  (Закупка товаров, работ и услуг для государственных (муниципальных) нужд)</t>
  </si>
  <si>
    <t>Поддержка жилищного хозяйства (Закупка товаров, работ и услуг для государственных (муниципальных) нужд)</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</si>
  <si>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 (Закупка товаров, работ и услуг для государственных (муниципальных) нужд)</t>
  </si>
  <si>
    <t>Мероприятия в области коммунального хозяйства (Закупка товаров, работ и услуг для государственных (муниципальных) нужд)</t>
  </si>
  <si>
    <t>Мероприятия, направленные на улучшения водоснабжения населения качественной питьевой водой (Закупка товаров, работ и услуг для государственных (муниципальных) нужд)</t>
  </si>
  <si>
    <t>Cофинансирование расходных обязательств, возникающих при выполнении полномочий органов местного самоуправления по вопросам местного значения в сфере обеспечения уличного освещения  (Закупка товаров, работ и услуг для государственных (муниципальных) нужд)</t>
  </si>
  <si>
    <t>Расходы на уличное освещение  (Закупка товаров, работ и услуг для государственных (муниципальных) нужд)</t>
  </si>
  <si>
    <t>Расходы на озеленение (Закупка товаров, работ и услуг для государственных (муниципальных) нужд)</t>
  </si>
  <si>
    <t>Расходы на организацию и содержание мест захоронения  (Закупка товаров, работ и услуг для государственных (муниципальных) нужд)</t>
  </si>
  <si>
    <t xml:space="preserve"> Мероприятия на благоустройство мест массового отдыха населения  (Закупка товаров, работ и услуг для государственных (муниципальных) нужд)</t>
  </si>
  <si>
    <t xml:space="preserve">Подпрограмма  "Развитие культуры, физической культуры и спорта на территории сельского поселения" </t>
  </si>
  <si>
    <t>Расходы на обеспечение деятельности (оказание услуг) муниципальных учреждений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</si>
  <si>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(Иные бюджетные ассигнования)</t>
  </si>
  <si>
    <t xml:space="preserve"> Содействие сохранению и развитию муниципальных учреждений культуры (Закупка товаров, работ и услуг для государственных (муниципальных) нужд)</t>
  </si>
  <si>
    <t>1.</t>
  </si>
  <si>
    <t>Основное мероприятие "Обеспечение деятельности органов местного самоуправления"</t>
  </si>
  <si>
    <t>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</si>
  <si>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"Обеспечение реализации муниципальной программы"</t>
  </si>
  <si>
    <t xml:space="preserve">1.4. </t>
  </si>
  <si>
    <t>Расходы на обеспечение функций органов местного самоуправления в части финансирования главы администрации городского (сельского)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</si>
  <si>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главы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</si>
  <si>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</si>
  <si>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(Закупка товаров, работ и услуг для государственных (муниципальных) нужд)</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</si>
  <si>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  (Иные бюджетные ассигнования)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</si>
  <si>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</si>
  <si>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</si>
  <si>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муниципаьных нужд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</si>
  <si>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(Межбюджетные трансферты)</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</si>
  <si>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(Межбюджетные трансферты)</t>
  </si>
  <si>
    <t>Мероприятия по предупреждению и ликвидация последствий чрезвычайных ситуаций и стихийных бедствий природного и техногенного характера (Закупка товаров, работ и услуг для государственных (муниципальных) нужд)</t>
  </si>
  <si>
    <t>Реализация других функций, связанных с обеспечением национальной безопасности и правоохранительной деятельности  (Закупка товаров, работ и услуг для государственных (муниципальных) нужд)</t>
  </si>
  <si>
    <t>01 1 04 90040</t>
  </si>
  <si>
    <t>01 1 04 90070</t>
  </si>
  <si>
    <t>01 1 04 90150</t>
  </si>
  <si>
    <t>01 1 04 90460</t>
  </si>
  <si>
    <t>01 1 04 S8380</t>
  </si>
  <si>
    <t>01 1 04 90130</t>
  </si>
  <si>
    <t>01 1 04 90410</t>
  </si>
  <si>
    <t>01 1 04 90160</t>
  </si>
  <si>
    <t>01 2 01 80601</t>
  </si>
  <si>
    <t>01 2 01 80602</t>
  </si>
  <si>
    <t>01 2 01 80603</t>
  </si>
  <si>
    <t>01 2 01 90270</t>
  </si>
  <si>
    <t>01 2 01 S8850</t>
  </si>
  <si>
    <t>01 2 02 80600</t>
  </si>
  <si>
    <t>2.</t>
  </si>
  <si>
    <t xml:space="preserve">2.1. </t>
  </si>
  <si>
    <t xml:space="preserve">2.2. </t>
  </si>
  <si>
    <t>Основное мероприятие «Обеспечение модернизации,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</si>
  <si>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</si>
  <si>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3.</t>
  </si>
  <si>
    <t>3.1.</t>
  </si>
  <si>
    <t>01 3 01 90350</t>
  </si>
  <si>
    <t>01 3 01 90360</t>
  </si>
  <si>
    <t>01 3 01 S8830</t>
  </si>
  <si>
    <t>01 3 01 90290</t>
  </si>
  <si>
    <t>01 3 01 90370</t>
  </si>
  <si>
    <t>Капитальный ремонт и ремонт автомобильных дорог общего пользования местного значения  (Закупка товаров, работ и услуг для государственных (муниципальных) нужд)</t>
  </si>
  <si>
    <t>01 1 01 S9180</t>
  </si>
  <si>
    <t>Приобретение служебного автотранспорта органам местного самоуправления поселений Воронежской области (Закупка товаров, работ и услуг для государственных (муниципальных) нужд)</t>
  </si>
  <si>
    <t>Переселение граждан из жилых помещений, признанных непригодными для проживания  (Закупка товаров, работ и услуг для государственных (муниципальных) нужд)</t>
  </si>
  <si>
    <t>01 3 01 S9120</t>
  </si>
  <si>
    <t>Подготовка объектов теплоэнергетического хозяйства и коммунальной инфраструктуры к очередному отопительному периоду (Закупка товаров, работ и услуг для государственных (муниципальных) нужд)</t>
  </si>
  <si>
    <t>Основное мероприятие "Содержание и модернизация жилищно-коммунального комплекса"</t>
  </si>
  <si>
    <t>Основное мероприятие  "Благоустройство территории сельского поселения"</t>
  </si>
  <si>
    <t>3.2.</t>
  </si>
  <si>
    <t xml:space="preserve"> Субсидии на софинансирование капитальных вложений в объекты муниципальной собственности - Реконструкция очистных сооружений (Капитальные вложения в объекты государственной (муниципальной) собственности)</t>
  </si>
  <si>
    <t>01 3 01 S8100</t>
  </si>
  <si>
    <t>01 3 02 S8670</t>
  </si>
  <si>
    <t>01 3 02 90300</t>
  </si>
  <si>
    <t>Организация сбора и вывоза твердых коммунальных отходов на территории поселения (Закупка товаров, работ и услуг для государственных (муниципальных) нужд)</t>
  </si>
  <si>
    <t>01 3 02 90420</t>
  </si>
  <si>
    <t>01 3 02 90310</t>
  </si>
  <si>
    <t>01 3 02 90380</t>
  </si>
  <si>
    <t>01 3 02 90390</t>
  </si>
  <si>
    <t>Расходы на прочие мероприятия по благоустройству поселений (Закупка товаров, работ и услуг для государственных (муниципальных) нужд)</t>
  </si>
  <si>
    <t>Организация системы раздельного накопления твердых коммунальных отходов на территории Воронежской области</t>
  </si>
  <si>
    <t>01 3 02 S8000</t>
  </si>
  <si>
    <t>01 3 02 90330</t>
  </si>
  <si>
    <t xml:space="preserve"> Развитие сети учреждений культурно-досугового типа  (Капитальные вложения в объекты государственной (муниципальной) собственности)</t>
  </si>
  <si>
    <t xml:space="preserve"> Развитие сети учреждений культурно-досугового типа (в целях достижения значений дополнительного результата)  (Капитальные вложения в объекты государственной (муниципальной) собственности)</t>
  </si>
  <si>
    <t>01 4 02 90180</t>
  </si>
  <si>
    <t>Основное мероприятие "Создание условий для обеспечения деятельности и развития культурно - досуговых учреждений"</t>
  </si>
  <si>
    <t>Основное мероприятие "Организация и проведение культурно - досуговых и спортивных мероприятий"</t>
  </si>
  <si>
    <t>4.</t>
  </si>
  <si>
    <t>4.1.</t>
  </si>
  <si>
    <t>4.2.</t>
  </si>
  <si>
    <t>Организация и проведение культурно - досуговых мероприятий (Закупка товаров, работ и услуг для государственных (муниципальных) нужд)</t>
  </si>
  <si>
    <t>Мероприятия в области физической культуры и спорта (Закупка товаров, работ и услуг для государственных (муниципальных) нужд)</t>
  </si>
  <si>
    <t>Резервный фонд администрации сельского поселения  (Иные бюджетные ассигнования)</t>
  </si>
  <si>
    <t>Основное мероприятие "Обеспечение безопасности населения и природной среды на территории сельского поселения"</t>
  </si>
  <si>
    <t>Подпрограмма  "Развитие дорожного хозяйства"</t>
  </si>
  <si>
    <t xml:space="preserve">Софинансирование расходов муниципальных образований на обустройство территорий муниципальных образований (Моя улица) (Закупка товаров, работ и услуг для государственных (муниципальных) нужд) </t>
  </si>
  <si>
    <t>01 3 02 90790</t>
  </si>
  <si>
    <t>01 3 02 S8070</t>
  </si>
  <si>
    <t>Поддержка муниципальных программ в рамках регионального проекта «Формирование комфортной городской среды»</t>
  </si>
  <si>
    <t>01 3 02 F2 5555</t>
  </si>
  <si>
    <t>Расходы на обеспечение деятельности (оказание услуг) муниципальных учреждений  (Межбюджетные трансферты)</t>
  </si>
  <si>
    <t>Процентные платежи по муципальному долгу сельского поселения Хохольского муципального района в  (Обслуживание государственного (муниципального) долга)</t>
  </si>
  <si>
    <t>(тыс.рублей) 2023 г.</t>
  </si>
  <si>
    <t>(тыс.рублей) 2024 г.</t>
  </si>
  <si>
    <t>(тыс.рублей) 2025 г.</t>
  </si>
  <si>
    <t xml:space="preserve">(тыс.рублей) 2025 г. </t>
  </si>
  <si>
    <t>(тыс.рублей)  2025 г.</t>
  </si>
  <si>
    <t>01 2 01 90600</t>
  </si>
  <si>
    <t>3. Основное мероприятие "Иные расходные обязательства"</t>
  </si>
  <si>
    <t>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</si>
  <si>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ТРАНСПОРТ</t>
  </si>
  <si>
    <t>ПМероприятия, направленные на поддержку внутримуниципальных пассажирских перевозок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</si>
  <si>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Администрация Хохольского городского поселения Хохольского муниципального района Воронежской  области</t>
  </si>
  <si>
    <t xml:space="preserve">Ведомственная структура
расходов  бюджета Хохольского городского поселения  на 2023 год и плановый период 2024 и 2025 годов
</t>
  </si>
  <si>
    <t>Муниципальная программа "Устойчивое развитие Хохольского городского поселения Хохольского муниципального района"</t>
  </si>
  <si>
    <t>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"Муниципальное управление" программы "Устойчивое развитиеХохольского городского поселения Хохольского муниципального района"(Межбюджетные трансферты))</t>
  </si>
  <si>
    <t>Расходы на содержание имущества, относящегося к казне района, в рамках подпрограммы "Муниципальное управление" программы "Устойчивое развитие Хохольского городского поселения Хохольского муниципального района"  (Закупка товаров, работ и услуг для государственных (муниципальных) нужд)</t>
  </si>
  <si>
    <t>Доплаты к пенсиям муниципальных служащих Хохольского городского поселения (Социальное обеспечение и иные выплаты населению)</t>
  </si>
  <si>
    <t xml:space="preserve">Распределение бюджетных ассигнований по разделам, подразделам, целевым статьям  (муниципальным программам Хохольского городского поселения Хохольского муниципального района ),  группам видов расходов классификации расходов                                                                                  районного бюджета на 2023 год и плановый период 2024 и 2025 годов
</t>
  </si>
  <si>
    <t>Распределение бюджетных ассигнований по целевым статьям (муниципальным программам Хохольского городского поселения Хохольского муниципального района), группам видов расходов, разделам, подразделам классификации расходов бюджета Хохольского городского поселения Хохольского муниципального района на 2023 год и плановый период 2024 и 2025 годов</t>
  </si>
  <si>
    <t>Муниципальная программа "Устойчивое развитие Хохольского городского поселения Хохольского муниципального района Воронежской области"</t>
  </si>
  <si>
    <t>Мероприятия по содержанию и благоустройству военно-мемориальных объектов (Закупка товаров, работ и услуг для государственных (муниципальных) нужд)</t>
  </si>
  <si>
    <t>(тыс.рублей) 2026 г.</t>
  </si>
  <si>
    <t>(тыс.рублей) 2027 г.</t>
  </si>
  <si>
    <t>(тыс.рублей) 2028 г.</t>
  </si>
  <si>
    <t xml:space="preserve">(тыс.рублей) 2026 г. </t>
  </si>
  <si>
    <t xml:space="preserve">(тыс.рублей) 2027 г. </t>
  </si>
  <si>
    <t xml:space="preserve">(тыс.рублей) 2028 г. </t>
  </si>
  <si>
    <t>(тыс.рублей)  2026 г.</t>
  </si>
  <si>
    <t>(тыс.рублей)  2027 г.</t>
  </si>
  <si>
    <t>(тыс.рублей)  2028 г.</t>
  </si>
  <si>
    <t>01 1 03 S9260</t>
  </si>
  <si>
    <t>01 3 02 L5760</t>
  </si>
  <si>
    <t>«Комплексное развитие сельских территорий</t>
  </si>
  <si>
    <t>01 2 03 90450</t>
  </si>
  <si>
    <t xml:space="preserve">Приложение №_5  к решению  Совета народных депутатов Хохольского городского поселения Хохольского муниципального района Воронежской области  от  "04" октября 2023г.  № 35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
</t>
  </si>
  <si>
    <t>Приложение №_4  к решению  Совета народных депутатов Хохольского городского поселения Хохольского муниципального района Воронежской области  от  "04" октября 2023г.  № 35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t>
  </si>
  <si>
    <t>Приложение №_3  к решению  Совета народных депутатов Хохольского городского поселения Хохольского муниципального района Воронежской области  от  "04" октября 2023г.  №  35  "О внесении изменений в решение Совета народных депутатов от 28.12.2022 года № 61 «О бюджете Хохольского городского  поселения на 2023 год и на плановый период 2024 и 2025 годов"</t>
  </si>
  <si>
    <t>01 3 01 S8000</t>
  </si>
  <si>
    <t>01 3 02 78490</t>
  </si>
  <si>
    <t>01 4 01 78270</t>
  </si>
  <si>
    <t>01 3 01 78490</t>
  </si>
  <si>
    <t>Грант на поощрение муниципальных образований (Закупка товаров, работ и услуг для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</si>
</sst>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
  </numFmts>
  <fonts count="14" x14ac:knownFonts="1">
    <font>
      <sz val="11"/>
      <color theme="1"/>
      <name val="Calibri"/>
      <family val="2"/>
      <charset val="204"/>
      <scheme val="minor"/>
    </font>
    <font>
      <sz val="10"/>
      <name val="Arial Cyr"/>
      <charset val="204"/>
    </font>
    <font>
      <b/>
      <sz val="14"/>
      <name val="Times New Roman"/>
      <family val="1"/>
      <charset val="204"/>
    </font>
    <font>
      <b/>
      <sz val="10"/>
      <name val="Arial Cyr"/>
      <charset val="204"/>
    </font>
    <font>
      <sz val="13"/>
      <name val="Times New Roman"/>
      <family val="1"/>
      <charset val="204"/>
    </font>
    <font>
      <b/>
      <sz val="16"/>
      <name val="Times New Roman"/>
      <family val="1"/>
      <charset val="204"/>
    </font>
    <font>
      <b/>
      <sz val="14"/>
      <color rgb="FF000000"/>
      <name val="Times New Roman"/>
      <family val="1"/>
      <charset val="204"/>
    </font>
    <font>
      <sz val="14"/>
      <color rgb="FF000000"/>
      <name val="Times New Roman"/>
      <family val="1"/>
      <charset val="204"/>
    </font>
    <font>
      <sz val="11"/>
      <color rgb="FF000000"/>
      <name val="Calibri"/>
      <family val="2"/>
      <charset val="204"/>
      <scheme val="minor"/>
    </font>
    <font>
      <sz val="14"/>
      <name val="Times New Roman"/>
      <family val="1"/>
      <charset val="204"/>
    </font>
    <font>
      <b/>
      <sz val="14"/>
      <color indexed="8"/>
      <name val="Times New Roman"/>
      <family val="1"/>
      <charset val="204"/>
    </font>
    <font>
      <sz val="14"/>
      <color indexed="8"/>
      <name val="Times New Roman"/>
      <family val="1"/>
      <charset val="204"/>
    </font>
    <font>
      <sz val="11"/>
      <color rgb="FF000000"/>
      <name val="Calibri"/>
      <family val="2"/>
      <charset val="204"/>
    </font>
    <font>
      <sz val="12"/>
      <name val="Arial Cyr"/>
      <charset val="204"/>
    </font>
  </fonts>
  <fills count="16">
    <fill>
      <patternFill patternType="none"/>
    </fill>
    <fill>
      <patternFill patternType="gray125"/>
    </fill>
    <fill>
      <patternFill patternType="solid">
        <fgColor rgb="FFFFFF00"/>
        <bgColor rgb="FF000000"/>
      </patternFill>
    </fill>
    <fill>
      <patternFill patternType="solid">
        <fgColor rgb="FFFFFFFF"/>
        <bgColor rgb="FF000000"/>
      </patternFill>
    </fill>
    <fill>
      <patternFill patternType="solid">
        <fgColor rgb="FF00FFFF"/>
        <bgColor rgb="FF000000"/>
      </patternFill>
    </fill>
    <fill>
      <patternFill patternType="solid">
        <fgColor rgb="FF99CCFF"/>
        <bgColor rgb="FF000000"/>
      </patternFill>
    </fill>
    <fill>
      <patternFill patternType="solid">
        <fgColor indexed="15"/>
        <bgColor indexed="64"/>
      </patternFill>
    </fill>
    <fill>
      <patternFill patternType="solid">
        <fgColor indexed="13"/>
        <bgColor indexed="64"/>
      </patternFill>
    </fill>
    <fill>
      <patternFill patternType="solid">
        <fgColor indexed="44"/>
        <bgColor indexed="64"/>
      </patternFill>
    </fill>
    <fill>
      <patternFill patternType="solid">
        <fgColor theme="7" tint="0.59999389629810485"/>
        <bgColor rgb="FF000000"/>
      </patternFill>
    </fill>
    <fill>
      <patternFill patternType="solid">
        <fgColor rgb="FF92D050"/>
        <bgColor indexed="64"/>
      </patternFill>
    </fill>
    <fill>
      <patternFill patternType="solid">
        <fgColor rgb="FF92D050"/>
        <bgColor rgb="FF000000"/>
      </patternFill>
    </fill>
    <fill>
      <patternFill patternType="solid">
        <fgColor indexed="43"/>
        <bgColor indexed="8"/>
      </patternFill>
    </fill>
    <fill>
      <patternFill patternType="solid">
        <fgColor indexed="13"/>
        <bgColor indexed="8"/>
      </patternFill>
    </fill>
    <fill>
      <patternFill patternType="solid">
        <fgColor indexed="44"/>
        <bgColor indexed="8"/>
      </patternFill>
    </fill>
    <fill>
      <patternFill patternType="solid">
        <fgColor indexed="9"/>
        <bgColor indexed="8"/>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8" fillId="0" borderId="0"/>
    <xf numFmtId="0" fontId="8" fillId="0" borderId="0"/>
  </cellStyleXfs>
  <cellXfs count="221">
    <xf numFmtId="0" fontId="0" fillId="0" borderId="0" xfId="0"/>
    <xf numFmtId="0" fontId="1" fillId="0" borderId="0" xfId="0" applyFont="1"/>
    <xf numFmtId="0" fontId="6" fillId="0" borderId="5" xfId="0" applyFont="1" applyBorder="1" applyAlignment="1">
      <alignment horizontal="center" wrapText="1"/>
    </xf>
    <xf numFmtId="0" fontId="6" fillId="0" borderId="8"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xf>
    <xf numFmtId="0" fontId="6" fillId="4" borderId="7" xfId="0" applyFont="1" applyFill="1" applyBorder="1" applyAlignment="1">
      <alignment wrapText="1"/>
    </xf>
    <xf numFmtId="0" fontId="7" fillId="4" borderId="8" xfId="0" applyFont="1" applyFill="1" applyBorder="1" applyAlignment="1">
      <alignment horizontal="center" wrapText="1"/>
    </xf>
    <xf numFmtId="165" fontId="6" fillId="4" borderId="8" xfId="0" applyNumberFormat="1" applyFont="1" applyFill="1" applyBorder="1" applyAlignment="1">
      <alignment horizontal="center" wrapText="1"/>
    </xf>
    <xf numFmtId="0" fontId="6" fillId="2" borderId="7" xfId="0" applyFont="1" applyFill="1" applyBorder="1" applyAlignment="1">
      <alignment wrapText="1"/>
    </xf>
    <xf numFmtId="0" fontId="6" fillId="2" borderId="8" xfId="0" applyFont="1" applyFill="1" applyBorder="1" applyAlignment="1">
      <alignment horizontal="center" wrapText="1"/>
    </xf>
    <xf numFmtId="0" fontId="1" fillId="2" borderId="6" xfId="0" applyFont="1" applyFill="1" applyBorder="1"/>
    <xf numFmtId="0" fontId="6" fillId="2" borderId="7" xfId="1" applyFont="1" applyFill="1" applyBorder="1" applyAlignment="1">
      <alignment horizontal="left" wrapText="1"/>
    </xf>
    <xf numFmtId="0" fontId="7" fillId="2" borderId="8" xfId="0" applyFont="1" applyFill="1" applyBorder="1" applyAlignment="1">
      <alignment horizontal="center" wrapText="1"/>
    </xf>
    <xf numFmtId="49" fontId="7" fillId="2" borderId="8" xfId="1" applyNumberFormat="1" applyFont="1" applyFill="1" applyBorder="1" applyAlignment="1">
      <alignment horizontal="center" wrapText="1"/>
    </xf>
    <xf numFmtId="0" fontId="1" fillId="2" borderId="8" xfId="0" applyFont="1" applyFill="1" applyBorder="1"/>
    <xf numFmtId="165" fontId="9" fillId="2" borderId="8" xfId="0" applyNumberFormat="1" applyFont="1" applyFill="1" applyBorder="1" applyAlignment="1">
      <alignment horizontal="center"/>
    </xf>
    <xf numFmtId="0" fontId="6" fillId="2" borderId="8" xfId="1" applyFont="1" applyFill="1" applyBorder="1" applyAlignment="1">
      <alignment horizontal="left" wrapText="1"/>
    </xf>
    <xf numFmtId="0" fontId="7" fillId="2" borderId="8" xfId="1" applyFont="1" applyFill="1" applyBorder="1" applyAlignment="1">
      <alignment horizontal="center" wrapText="1"/>
    </xf>
    <xf numFmtId="0" fontId="6" fillId="5" borderId="8" xfId="1" applyFont="1" applyFill="1" applyBorder="1" applyAlignment="1">
      <alignment horizontal="left" wrapText="1"/>
    </xf>
    <xf numFmtId="49" fontId="7" fillId="5" borderId="8" xfId="1" applyNumberFormat="1" applyFont="1" applyFill="1" applyBorder="1" applyAlignment="1">
      <alignment horizontal="center" wrapText="1"/>
    </xf>
    <xf numFmtId="0" fontId="7" fillId="5" borderId="8" xfId="1" applyFont="1" applyFill="1" applyBorder="1" applyAlignment="1">
      <alignment horizontal="center" wrapText="1"/>
    </xf>
    <xf numFmtId="165" fontId="7" fillId="5" borderId="8" xfId="1" applyNumberFormat="1" applyFont="1" applyFill="1" applyBorder="1" applyAlignment="1">
      <alignment horizontal="center" wrapText="1"/>
    </xf>
    <xf numFmtId="0" fontId="7" fillId="3" borderId="8" xfId="0" applyFont="1" applyFill="1" applyBorder="1" applyAlignment="1">
      <alignment horizontal="center" wrapText="1"/>
    </xf>
    <xf numFmtId="49" fontId="7" fillId="3" borderId="8" xfId="1" applyNumberFormat="1" applyFont="1" applyFill="1" applyBorder="1" applyAlignment="1">
      <alignment horizontal="center" wrapText="1"/>
    </xf>
    <xf numFmtId="0" fontId="7" fillId="3" borderId="8" xfId="1" applyFont="1" applyFill="1" applyBorder="1" applyAlignment="1">
      <alignment horizontal="center" wrapText="1"/>
    </xf>
    <xf numFmtId="165" fontId="7" fillId="3" borderId="8" xfId="1" applyNumberFormat="1" applyFont="1" applyFill="1" applyBorder="1" applyAlignment="1">
      <alignment horizontal="center" wrapText="1"/>
    </xf>
    <xf numFmtId="0" fontId="7" fillId="5" borderId="8" xfId="0" applyFont="1" applyFill="1" applyBorder="1" applyAlignment="1">
      <alignment horizontal="center" wrapText="1"/>
    </xf>
    <xf numFmtId="0" fontId="7" fillId="3" borderId="7" xfId="2" applyFont="1" applyFill="1" applyBorder="1" applyAlignment="1">
      <alignment wrapText="1"/>
    </xf>
    <xf numFmtId="0" fontId="1" fillId="5" borderId="8" xfId="0" applyFont="1" applyFill="1" applyBorder="1"/>
    <xf numFmtId="0" fontId="7" fillId="3" borderId="7" xfId="0" applyFont="1" applyFill="1" applyBorder="1" applyAlignment="1">
      <alignment wrapText="1"/>
    </xf>
    <xf numFmtId="0" fontId="7" fillId="0" borderId="8" xfId="0" applyFont="1" applyBorder="1" applyAlignment="1">
      <alignment wrapText="1"/>
    </xf>
    <xf numFmtId="49" fontId="6" fillId="2" borderId="8" xfId="1" applyNumberFormat="1" applyFont="1" applyFill="1" applyBorder="1" applyAlignment="1">
      <alignment horizontal="center" wrapText="1"/>
    </xf>
    <xf numFmtId="165" fontId="6" fillId="2" borderId="8" xfId="0" applyNumberFormat="1" applyFont="1" applyFill="1" applyBorder="1" applyAlignment="1">
      <alignment horizontal="center" wrapText="1"/>
    </xf>
    <xf numFmtId="165" fontId="7" fillId="5" borderId="8" xfId="0" applyNumberFormat="1" applyFont="1" applyFill="1" applyBorder="1" applyAlignment="1">
      <alignment horizontal="center" wrapText="1"/>
    </xf>
    <xf numFmtId="165" fontId="7" fillId="3" borderId="8" xfId="0" applyNumberFormat="1" applyFont="1" applyFill="1" applyBorder="1" applyAlignment="1">
      <alignment horizontal="center" wrapText="1"/>
    </xf>
    <xf numFmtId="0" fontId="6" fillId="2" borderId="8" xfId="1" applyFont="1" applyFill="1" applyBorder="1" applyAlignment="1">
      <alignment horizontal="center" wrapText="1"/>
    </xf>
    <xf numFmtId="165" fontId="2" fillId="2" borderId="8" xfId="1" applyNumberFormat="1" applyFont="1" applyFill="1" applyBorder="1" applyAlignment="1">
      <alignment horizontal="center"/>
    </xf>
    <xf numFmtId="165" fontId="7" fillId="2" borderId="8" xfId="1" applyNumberFormat="1" applyFont="1" applyFill="1" applyBorder="1" applyAlignment="1">
      <alignment horizontal="center"/>
    </xf>
    <xf numFmtId="165" fontId="7" fillId="5" borderId="8" xfId="1" applyNumberFormat="1" applyFont="1" applyFill="1" applyBorder="1" applyAlignment="1">
      <alignment horizontal="center"/>
    </xf>
    <xf numFmtId="0" fontId="7" fillId="3" borderId="7" xfId="1" applyFont="1" applyFill="1" applyBorder="1" applyAlignment="1">
      <alignment horizontal="left" wrapText="1"/>
    </xf>
    <xf numFmtId="165" fontId="7" fillId="3" borderId="8" xfId="1" applyNumberFormat="1" applyFont="1" applyFill="1" applyBorder="1" applyAlignment="1">
      <alignment horizontal="center"/>
    </xf>
    <xf numFmtId="49" fontId="7" fillId="3" borderId="8" xfId="0" applyNumberFormat="1" applyFont="1" applyFill="1" applyBorder="1" applyAlignment="1">
      <alignment horizontal="center" wrapText="1"/>
    </xf>
    <xf numFmtId="49" fontId="7" fillId="5" borderId="8" xfId="0" applyNumberFormat="1" applyFont="1" applyFill="1" applyBorder="1" applyAlignment="1">
      <alignment horizontal="center" wrapText="1"/>
    </xf>
    <xf numFmtId="0" fontId="7" fillId="3" borderId="6" xfId="0" applyFont="1" applyFill="1" applyBorder="1" applyAlignment="1">
      <alignment horizontal="center" wrapText="1"/>
    </xf>
    <xf numFmtId="49" fontId="7" fillId="3" borderId="6" xfId="0" applyNumberFormat="1" applyFont="1" applyFill="1" applyBorder="1" applyAlignment="1">
      <alignment horizontal="center" wrapText="1"/>
    </xf>
    <xf numFmtId="49" fontId="7" fillId="3" borderId="6" xfId="1" applyNumberFormat="1" applyFont="1" applyFill="1" applyBorder="1" applyAlignment="1">
      <alignment horizontal="center" wrapText="1"/>
    </xf>
    <xf numFmtId="165" fontId="7" fillId="3" borderId="8" xfId="0" applyNumberFormat="1" applyFont="1" applyFill="1" applyBorder="1" applyAlignment="1">
      <alignment horizontal="center"/>
    </xf>
    <xf numFmtId="0" fontId="6" fillId="2" borderId="7" xfId="0" applyFont="1" applyFill="1" applyBorder="1" applyAlignment="1">
      <alignment horizontal="center" wrapText="1"/>
    </xf>
    <xf numFmtId="165" fontId="6" fillId="2" borderId="7" xfId="0" applyNumberFormat="1" applyFont="1" applyFill="1" applyBorder="1" applyAlignment="1">
      <alignment horizontal="center" wrapText="1"/>
    </xf>
    <xf numFmtId="0" fontId="7" fillId="5" borderId="7" xfId="0" applyFont="1" applyFill="1" applyBorder="1" applyAlignment="1">
      <alignment horizontal="center" wrapText="1"/>
    </xf>
    <xf numFmtId="0" fontId="7" fillId="3" borderId="7" xfId="0" applyFont="1" applyFill="1" applyBorder="1" applyAlignment="1">
      <alignment horizontal="center" wrapText="1"/>
    </xf>
    <xf numFmtId="0" fontId="7" fillId="3" borderId="8" xfId="0" applyFont="1" applyFill="1" applyBorder="1" applyAlignment="1">
      <alignment horizontal="center"/>
    </xf>
    <xf numFmtId="49" fontId="6" fillId="2" borderId="7" xfId="0" applyNumberFormat="1" applyFont="1" applyFill="1" applyBorder="1" applyAlignment="1">
      <alignment horizontal="center" wrapText="1"/>
    </xf>
    <xf numFmtId="49" fontId="7" fillId="5" borderId="8" xfId="0" applyNumberFormat="1" applyFont="1" applyFill="1" applyBorder="1" applyAlignment="1">
      <alignment horizontal="center"/>
    </xf>
    <xf numFmtId="49" fontId="7" fillId="5" borderId="7" xfId="0" applyNumberFormat="1" applyFont="1" applyFill="1" applyBorder="1" applyAlignment="1">
      <alignment horizontal="center" wrapText="1"/>
    </xf>
    <xf numFmtId="165" fontId="7" fillId="5" borderId="7" xfId="0" applyNumberFormat="1" applyFont="1" applyFill="1" applyBorder="1" applyAlignment="1">
      <alignment horizontal="center" wrapText="1"/>
    </xf>
    <xf numFmtId="49" fontId="7" fillId="3" borderId="8" xfId="0" applyNumberFormat="1" applyFont="1" applyFill="1" applyBorder="1" applyAlignment="1">
      <alignment horizontal="center"/>
    </xf>
    <xf numFmtId="49" fontId="7" fillId="3" borderId="7" xfId="0" applyNumberFormat="1" applyFont="1" applyFill="1" applyBorder="1" applyAlignment="1">
      <alignment horizontal="center" wrapText="1"/>
    </xf>
    <xf numFmtId="165" fontId="7" fillId="3" borderId="7" xfId="0" applyNumberFormat="1" applyFont="1" applyFill="1" applyBorder="1" applyAlignment="1">
      <alignment horizontal="center" wrapText="1"/>
    </xf>
    <xf numFmtId="49" fontId="6" fillId="2" borderId="8" xfId="0" applyNumberFormat="1" applyFont="1" applyFill="1" applyBorder="1" applyAlignment="1">
      <alignment horizontal="center" wrapText="1"/>
    </xf>
    <xf numFmtId="0" fontId="3" fillId="7" borderId="6" xfId="0" applyFont="1" applyFill="1" applyBorder="1"/>
    <xf numFmtId="0" fontId="10" fillId="7" borderId="8" xfId="1" applyFont="1" applyFill="1" applyBorder="1" applyAlignment="1">
      <alignment horizontal="left" wrapText="1"/>
    </xf>
    <xf numFmtId="0" fontId="10" fillId="8" borderId="8" xfId="1" applyFont="1" applyFill="1" applyBorder="1" applyAlignment="1">
      <alignment horizontal="left" wrapText="1"/>
    </xf>
    <xf numFmtId="0" fontId="10" fillId="7" borderId="8" xfId="1" applyFont="1" applyFill="1" applyBorder="1" applyAlignment="1">
      <alignment horizontal="center" wrapText="1"/>
    </xf>
    <xf numFmtId="0" fontId="12" fillId="0" borderId="0" xfId="1" applyFont="1"/>
    <xf numFmtId="0" fontId="10" fillId="0" borderId="5" xfId="0" applyFont="1" applyBorder="1" applyAlignment="1">
      <alignment horizontal="center" wrapText="1"/>
    </xf>
    <xf numFmtId="0" fontId="10" fillId="0" borderId="6" xfId="0" applyFont="1" applyBorder="1" applyAlignment="1">
      <alignment horizontal="center"/>
    </xf>
    <xf numFmtId="0" fontId="10" fillId="0" borderId="3" xfId="0" applyFont="1" applyBorder="1" applyAlignment="1">
      <alignment horizontal="center" wrapText="1"/>
    </xf>
    <xf numFmtId="0" fontId="10" fillId="6" borderId="6" xfId="0" applyFont="1" applyFill="1" applyBorder="1" applyAlignment="1">
      <alignment horizontal="center"/>
    </xf>
    <xf numFmtId="0" fontId="10" fillId="6" borderId="8" xfId="0" applyFont="1" applyFill="1" applyBorder="1" applyAlignment="1">
      <alignment horizontal="left" wrapText="1"/>
    </xf>
    <xf numFmtId="0" fontId="10" fillId="6" borderId="8" xfId="0" applyFont="1" applyFill="1" applyBorder="1" applyAlignment="1">
      <alignment horizontal="center"/>
    </xf>
    <xf numFmtId="0" fontId="10" fillId="6" borderId="4" xfId="0" applyFont="1" applyFill="1" applyBorder="1" applyAlignment="1">
      <alignment horizontal="center"/>
    </xf>
    <xf numFmtId="165" fontId="10" fillId="6" borderId="6" xfId="0" applyNumberFormat="1" applyFont="1" applyFill="1" applyBorder="1" applyAlignment="1">
      <alignment horizontal="center" wrapText="1"/>
    </xf>
    <xf numFmtId="0" fontId="10" fillId="7" borderId="6" xfId="0" applyFont="1" applyFill="1" applyBorder="1" applyAlignment="1">
      <alignment horizontal="center"/>
    </xf>
    <xf numFmtId="0" fontId="3" fillId="7" borderId="2" xfId="0" applyFont="1" applyFill="1" applyBorder="1"/>
    <xf numFmtId="0" fontId="3" fillId="7" borderId="4" xfId="0" applyFont="1" applyFill="1" applyBorder="1"/>
    <xf numFmtId="165" fontId="2" fillId="7" borderId="6" xfId="0" applyNumberFormat="1" applyFont="1" applyFill="1" applyBorder="1" applyAlignment="1">
      <alignment horizontal="center"/>
    </xf>
    <xf numFmtId="0" fontId="10" fillId="8" borderId="6" xfId="0" applyFont="1" applyFill="1" applyBorder="1" applyAlignment="1">
      <alignment horizontal="center"/>
    </xf>
    <xf numFmtId="0" fontId="10" fillId="8" borderId="8" xfId="1" applyFont="1" applyFill="1" applyBorder="1" applyAlignment="1">
      <alignment horizontal="center" wrapText="1"/>
    </xf>
    <xf numFmtId="0" fontId="3" fillId="8" borderId="6" xfId="0" applyFont="1" applyFill="1" applyBorder="1"/>
    <xf numFmtId="165" fontId="2" fillId="8" borderId="6" xfId="0" applyNumberFormat="1" applyFont="1" applyFill="1" applyBorder="1" applyAlignment="1">
      <alignment horizontal="center"/>
    </xf>
    <xf numFmtId="0" fontId="6" fillId="9" borderId="7" xfId="1" applyFont="1" applyFill="1" applyBorder="1" applyAlignment="1">
      <alignment wrapText="1"/>
    </xf>
    <xf numFmtId="49" fontId="6" fillId="9" borderId="8" xfId="1" applyNumberFormat="1" applyFont="1" applyFill="1" applyBorder="1" applyAlignment="1">
      <alignment horizontal="center" wrapText="1"/>
    </xf>
    <xf numFmtId="0" fontId="6" fillId="9" borderId="8" xfId="1" applyFont="1" applyFill="1" applyBorder="1" applyAlignment="1">
      <alignment horizontal="center" wrapText="1"/>
    </xf>
    <xf numFmtId="165" fontId="6" fillId="9" borderId="8" xfId="1" applyNumberFormat="1" applyFont="1" applyFill="1" applyBorder="1" applyAlignment="1">
      <alignment horizontal="center" wrapText="1"/>
    </xf>
    <xf numFmtId="165" fontId="6" fillId="9" borderId="7" xfId="1" applyNumberFormat="1" applyFont="1" applyFill="1" applyBorder="1" applyAlignment="1">
      <alignment horizontal="center" wrapText="1"/>
    </xf>
    <xf numFmtId="0" fontId="6" fillId="9" borderId="8" xfId="0" applyFont="1" applyFill="1" applyBorder="1" applyAlignment="1">
      <alignment horizontal="center" wrapText="1"/>
    </xf>
    <xf numFmtId="0" fontId="6" fillId="9" borderId="6" xfId="2" applyFont="1" applyFill="1" applyBorder="1" applyAlignment="1">
      <alignment wrapText="1"/>
    </xf>
    <xf numFmtId="0" fontId="3" fillId="9" borderId="6" xfId="0" applyFont="1" applyFill="1" applyBorder="1"/>
    <xf numFmtId="0" fontId="6" fillId="9" borderId="6" xfId="0" applyFont="1" applyFill="1" applyBorder="1" applyAlignment="1">
      <alignment wrapText="1"/>
    </xf>
    <xf numFmtId="0" fontId="6" fillId="9" borderId="7" xfId="0" applyFont="1" applyFill="1" applyBorder="1" applyAlignment="1">
      <alignment wrapText="1"/>
    </xf>
    <xf numFmtId="165" fontId="6" fillId="9" borderId="8" xfId="0" applyNumberFormat="1" applyFont="1" applyFill="1" applyBorder="1" applyAlignment="1">
      <alignment horizontal="center" wrapText="1"/>
    </xf>
    <xf numFmtId="0" fontId="6" fillId="9" borderId="7" xfId="1" applyFont="1" applyFill="1" applyBorder="1" applyAlignment="1">
      <alignment horizontal="left" wrapText="1"/>
    </xf>
    <xf numFmtId="165" fontId="6" fillId="9" borderId="8" xfId="1" applyNumberFormat="1" applyFont="1" applyFill="1" applyBorder="1" applyAlignment="1">
      <alignment horizontal="center"/>
    </xf>
    <xf numFmtId="49" fontId="6" fillId="9" borderId="8" xfId="0" applyNumberFormat="1" applyFont="1" applyFill="1" applyBorder="1" applyAlignment="1">
      <alignment horizontal="center" wrapText="1"/>
    </xf>
    <xf numFmtId="0" fontId="6" fillId="9" borderId="7" xfId="0" applyFont="1" applyFill="1" applyBorder="1" applyAlignment="1">
      <alignment horizontal="center" wrapText="1"/>
    </xf>
    <xf numFmtId="165" fontId="6" fillId="9" borderId="7" xfId="0" applyNumberFormat="1" applyFont="1" applyFill="1" applyBorder="1" applyAlignment="1">
      <alignment horizontal="center" wrapText="1"/>
    </xf>
    <xf numFmtId="49" fontId="6" fillId="9" borderId="8" xfId="0" applyNumberFormat="1" applyFont="1" applyFill="1" applyBorder="1" applyAlignment="1">
      <alignment horizontal="center"/>
    </xf>
    <xf numFmtId="49" fontId="6" fillId="9" borderId="7" xfId="0" applyNumberFormat="1" applyFont="1" applyFill="1" applyBorder="1" applyAlignment="1">
      <alignment horizontal="center" wrapText="1"/>
    </xf>
    <xf numFmtId="0" fontId="9" fillId="0" borderId="7" xfId="0" applyFont="1" applyBorder="1" applyAlignment="1">
      <alignment wrapText="1"/>
    </xf>
    <xf numFmtId="0" fontId="7" fillId="0" borderId="8" xfId="0" applyFont="1" applyBorder="1" applyAlignment="1">
      <alignment horizontal="center" wrapText="1"/>
    </xf>
    <xf numFmtId="49" fontId="7" fillId="0" borderId="8" xfId="0" applyNumberFormat="1" applyFont="1" applyBorder="1" applyAlignment="1">
      <alignment horizontal="center" wrapText="1"/>
    </xf>
    <xf numFmtId="49" fontId="7" fillId="0" borderId="8" xfId="1" applyNumberFormat="1" applyFont="1" applyBorder="1" applyAlignment="1">
      <alignment horizontal="center" wrapText="1"/>
    </xf>
    <xf numFmtId="165" fontId="7" fillId="0" borderId="8" xfId="0" applyNumberFormat="1" applyFont="1" applyBorder="1" applyAlignment="1">
      <alignment horizontal="center" wrapText="1"/>
    </xf>
    <xf numFmtId="0" fontId="10" fillId="0" borderId="8" xfId="0" applyFont="1" applyBorder="1" applyAlignment="1">
      <alignment horizontal="center" wrapText="1"/>
    </xf>
    <xf numFmtId="0" fontId="10" fillId="10" borderId="6" xfId="0" applyFont="1" applyFill="1" applyBorder="1" applyAlignment="1">
      <alignment horizontal="center"/>
    </xf>
    <xf numFmtId="0" fontId="10" fillId="10" borderId="3" xfId="0" applyFont="1" applyFill="1" applyBorder="1" applyAlignment="1">
      <alignment wrapText="1"/>
    </xf>
    <xf numFmtId="0" fontId="10" fillId="10" borderId="3" xfId="1" applyFont="1" applyFill="1" applyBorder="1" applyAlignment="1">
      <alignment horizontal="center" wrapText="1"/>
    </xf>
    <xf numFmtId="49" fontId="10" fillId="10" borderId="3" xfId="1" applyNumberFormat="1" applyFont="1" applyFill="1" applyBorder="1" applyAlignment="1">
      <alignment horizontal="center" wrapText="1"/>
    </xf>
    <xf numFmtId="165" fontId="10" fillId="10" borderId="3" xfId="1" applyNumberFormat="1" applyFont="1" applyFill="1" applyBorder="1" applyAlignment="1">
      <alignment horizontal="center"/>
    </xf>
    <xf numFmtId="0" fontId="10" fillId="10" borderId="3" xfId="0" applyFont="1" applyFill="1" applyBorder="1" applyAlignment="1">
      <alignment horizontal="center"/>
    </xf>
    <xf numFmtId="0" fontId="10" fillId="10" borderId="3" xfId="0" applyFont="1" applyFill="1" applyBorder="1" applyAlignment="1">
      <alignment horizontal="center" wrapText="1"/>
    </xf>
    <xf numFmtId="49" fontId="10" fillId="10" borderId="3" xfId="0" applyNumberFormat="1" applyFont="1" applyFill="1" applyBorder="1" applyAlignment="1">
      <alignment horizontal="center" wrapText="1"/>
    </xf>
    <xf numFmtId="165" fontId="10" fillId="10" borderId="3" xfId="0" applyNumberFormat="1" applyFont="1" applyFill="1" applyBorder="1" applyAlignment="1">
      <alignment horizontal="center" wrapText="1"/>
    </xf>
    <xf numFmtId="0" fontId="10" fillId="10" borderId="3" xfId="0" applyFont="1" applyFill="1" applyBorder="1" applyAlignment="1">
      <alignment horizontal="justify" vertical="top" wrapText="1"/>
    </xf>
    <xf numFmtId="0" fontId="10" fillId="10" borderId="8" xfId="1" applyFont="1" applyFill="1" applyBorder="1" applyAlignment="1">
      <alignment horizontal="left" wrapText="1"/>
    </xf>
    <xf numFmtId="0" fontId="10" fillId="10" borderId="8" xfId="1" applyFont="1" applyFill="1" applyBorder="1" applyAlignment="1">
      <alignment horizontal="center" wrapText="1"/>
    </xf>
    <xf numFmtId="0" fontId="3" fillId="10" borderId="9" xfId="0" applyFont="1" applyFill="1" applyBorder="1"/>
    <xf numFmtId="0" fontId="3" fillId="10" borderId="7" xfId="0" applyFont="1" applyFill="1" applyBorder="1"/>
    <xf numFmtId="0" fontId="3" fillId="10" borderId="10" xfId="0" applyFont="1" applyFill="1" applyBorder="1"/>
    <xf numFmtId="165" fontId="2" fillId="10" borderId="7" xfId="0" applyNumberFormat="1" applyFont="1" applyFill="1" applyBorder="1" applyAlignment="1">
      <alignment horizontal="center"/>
    </xf>
    <xf numFmtId="0" fontId="11" fillId="0" borderId="8" xfId="1" applyFont="1" applyBorder="1" applyAlignment="1">
      <alignment horizontal="center" wrapText="1"/>
    </xf>
    <xf numFmtId="49" fontId="11" fillId="0" borderId="8" xfId="1" applyNumberFormat="1" applyFont="1" applyBorder="1" applyAlignment="1">
      <alignment horizontal="center" wrapText="1"/>
    </xf>
    <xf numFmtId="0" fontId="0" fillId="0" borderId="6" xfId="0" applyBorder="1"/>
    <xf numFmtId="0" fontId="11" fillId="0" borderId="6" xfId="2" applyFont="1" applyBorder="1" applyAlignment="1">
      <alignment wrapText="1"/>
    </xf>
    <xf numFmtId="0" fontId="11" fillId="0" borderId="6" xfId="1" applyFont="1" applyBorder="1" applyAlignment="1">
      <alignment horizontal="center" wrapText="1"/>
    </xf>
    <xf numFmtId="49" fontId="11" fillId="0" borderId="6" xfId="1" applyNumberFormat="1" applyFont="1" applyBorder="1" applyAlignment="1">
      <alignment horizontal="center" wrapText="1"/>
    </xf>
    <xf numFmtId="165" fontId="11" fillId="0" borderId="6" xfId="1" applyNumberFormat="1" applyFont="1" applyBorder="1" applyAlignment="1">
      <alignment horizontal="center" wrapText="1"/>
    </xf>
    <xf numFmtId="0" fontId="11" fillId="0" borderId="8" xfId="0" applyFont="1" applyBorder="1" applyAlignment="1">
      <alignment wrapText="1"/>
    </xf>
    <xf numFmtId="165" fontId="11" fillId="0" borderId="8" xfId="0" applyNumberFormat="1" applyFont="1" applyBorder="1" applyAlignment="1">
      <alignment horizontal="center" wrapText="1"/>
    </xf>
    <xf numFmtId="49" fontId="11" fillId="0" borderId="8" xfId="0" applyNumberFormat="1" applyFont="1" applyBorder="1" applyAlignment="1">
      <alignment horizontal="center" wrapText="1"/>
    </xf>
    <xf numFmtId="0" fontId="11" fillId="0" borderId="6" xfId="0" applyFont="1" applyBorder="1" applyAlignment="1">
      <alignment wrapText="1"/>
    </xf>
    <xf numFmtId="0" fontId="11" fillId="0" borderId="6" xfId="0" applyFont="1" applyBorder="1" applyAlignment="1">
      <alignment horizontal="center" wrapText="1"/>
    </xf>
    <xf numFmtId="165" fontId="11" fillId="0" borderId="6" xfId="0" applyNumberFormat="1" applyFont="1" applyBorder="1" applyAlignment="1">
      <alignment horizontal="center" wrapText="1"/>
    </xf>
    <xf numFmtId="49" fontId="11" fillId="0" borderId="6" xfId="0" applyNumberFormat="1" applyFont="1" applyBorder="1" applyAlignment="1">
      <alignment horizontal="center" wrapText="1"/>
    </xf>
    <xf numFmtId="0" fontId="11" fillId="0" borderId="7" xfId="1" applyFont="1" applyBorder="1" applyAlignment="1">
      <alignment horizontal="left" wrapText="1"/>
    </xf>
    <xf numFmtId="165" fontId="11" fillId="0" borderId="8" xfId="1" applyNumberFormat="1" applyFont="1" applyBorder="1" applyAlignment="1">
      <alignment horizontal="center"/>
    </xf>
    <xf numFmtId="0" fontId="11" fillId="0" borderId="8" xfId="1" applyFont="1" applyBorder="1" applyAlignment="1">
      <alignment horizontal="left" wrapText="1"/>
    </xf>
    <xf numFmtId="165" fontId="11" fillId="0" borderId="6" xfId="1" applyNumberFormat="1" applyFont="1" applyBorder="1" applyAlignment="1">
      <alignment horizontal="center"/>
    </xf>
    <xf numFmtId="0" fontId="9" fillId="0" borderId="6" xfId="0" applyFont="1" applyBorder="1" applyAlignment="1">
      <alignment wrapText="1"/>
    </xf>
    <xf numFmtId="0" fontId="11" fillId="0" borderId="6" xfId="0" applyFont="1" applyBorder="1" applyAlignment="1">
      <alignment horizontal="center"/>
    </xf>
    <xf numFmtId="165" fontId="11" fillId="0" borderId="6" xfId="0" applyNumberFormat="1" applyFont="1" applyBorder="1" applyAlignment="1">
      <alignment horizontal="center"/>
    </xf>
    <xf numFmtId="0" fontId="11" fillId="0" borderId="6" xfId="1" applyFont="1" applyBorder="1" applyAlignment="1">
      <alignment horizontal="left" wrapText="1"/>
    </xf>
    <xf numFmtId="0" fontId="7" fillId="0" borderId="6" xfId="1" applyFont="1" applyBorder="1" applyAlignment="1">
      <alignment horizontal="center" wrapText="1"/>
    </xf>
    <xf numFmtId="49" fontId="11" fillId="0" borderId="6" xfId="0" applyNumberFormat="1" applyFont="1" applyBorder="1" applyAlignment="1">
      <alignment horizontal="center"/>
    </xf>
    <xf numFmtId="0" fontId="10" fillId="6" borderId="6" xfId="0" applyFont="1" applyFill="1" applyBorder="1" applyAlignment="1">
      <alignment horizontal="left" wrapText="1"/>
    </xf>
    <xf numFmtId="0" fontId="10" fillId="6" borderId="8" xfId="0" applyFont="1" applyFill="1" applyBorder="1" applyAlignment="1">
      <alignment horizontal="center" vertical="center" wrapText="1"/>
    </xf>
    <xf numFmtId="0" fontId="6" fillId="11" borderId="8" xfId="1" applyFont="1" applyFill="1" applyBorder="1" applyAlignment="1">
      <alignment horizontal="left" wrapText="1"/>
    </xf>
    <xf numFmtId="0" fontId="7" fillId="11" borderId="8" xfId="0" applyFont="1" applyFill="1" applyBorder="1" applyAlignment="1">
      <alignment horizontal="center" wrapText="1"/>
    </xf>
    <xf numFmtId="49" fontId="7" fillId="11" borderId="8" xfId="1" applyNumberFormat="1" applyFont="1" applyFill="1" applyBorder="1" applyAlignment="1">
      <alignment horizontal="center" wrapText="1"/>
    </xf>
    <xf numFmtId="0" fontId="7" fillId="11" borderId="8" xfId="1" applyFont="1" applyFill="1" applyBorder="1" applyAlignment="1">
      <alignment horizontal="center" wrapText="1"/>
    </xf>
    <xf numFmtId="0" fontId="1" fillId="11" borderId="8" xfId="0" applyFont="1" applyFill="1" applyBorder="1"/>
    <xf numFmtId="165" fontId="9" fillId="11" borderId="8" xfId="0" applyNumberFormat="1" applyFont="1" applyFill="1" applyBorder="1" applyAlignment="1">
      <alignment horizontal="center"/>
    </xf>
    <xf numFmtId="165" fontId="7" fillId="11" borderId="8" xfId="1" applyNumberFormat="1" applyFont="1" applyFill="1" applyBorder="1" applyAlignment="1">
      <alignment horizontal="center" wrapText="1"/>
    </xf>
    <xf numFmtId="165" fontId="7" fillId="11" borderId="8" xfId="0" applyNumberFormat="1" applyFont="1" applyFill="1" applyBorder="1" applyAlignment="1">
      <alignment horizontal="center" wrapText="1"/>
    </xf>
    <xf numFmtId="165" fontId="7" fillId="11" borderId="8" xfId="1" applyNumberFormat="1" applyFont="1" applyFill="1" applyBorder="1" applyAlignment="1">
      <alignment horizontal="center"/>
    </xf>
    <xf numFmtId="49" fontId="7" fillId="11" borderId="8" xfId="0" applyNumberFormat="1" applyFont="1" applyFill="1" applyBorder="1" applyAlignment="1">
      <alignment horizontal="center" wrapText="1"/>
    </xf>
    <xf numFmtId="0" fontId="6" fillId="11" borderId="3" xfId="0" applyFont="1" applyFill="1" applyBorder="1" applyAlignment="1">
      <alignment horizontal="justify" vertical="top" wrapText="1"/>
    </xf>
    <xf numFmtId="0" fontId="6" fillId="11" borderId="3" xfId="0" applyFont="1" applyFill="1" applyBorder="1" applyAlignment="1">
      <alignment wrapText="1"/>
    </xf>
    <xf numFmtId="0" fontId="7" fillId="11" borderId="7" xfId="0" applyFont="1" applyFill="1" applyBorder="1" applyAlignment="1">
      <alignment horizontal="center" wrapText="1"/>
    </xf>
    <xf numFmtId="49" fontId="7" fillId="11" borderId="8" xfId="0" applyNumberFormat="1" applyFont="1" applyFill="1" applyBorder="1" applyAlignment="1">
      <alignment horizontal="center"/>
    </xf>
    <xf numFmtId="49" fontId="7" fillId="11" borderId="7" xfId="0" applyNumberFormat="1" applyFont="1" applyFill="1" applyBorder="1" applyAlignment="1">
      <alignment horizontal="center" wrapText="1"/>
    </xf>
    <xf numFmtId="165" fontId="7" fillId="11" borderId="7" xfId="0" applyNumberFormat="1" applyFont="1" applyFill="1" applyBorder="1" applyAlignment="1">
      <alignment horizontal="center" wrapText="1"/>
    </xf>
    <xf numFmtId="0" fontId="4" fillId="0" borderId="0" xfId="0" applyFont="1" applyAlignment="1">
      <alignment wrapText="1"/>
    </xf>
    <xf numFmtId="165" fontId="0" fillId="0" borderId="0" xfId="0" applyNumberFormat="1"/>
    <xf numFmtId="0" fontId="10" fillId="12" borderId="7" xfId="0" applyFont="1" applyFill="1" applyBorder="1" applyAlignment="1">
      <alignment wrapText="1"/>
    </xf>
    <xf numFmtId="0" fontId="10" fillId="12" borderId="8" xfId="0" applyFont="1" applyFill="1" applyBorder="1" applyAlignment="1">
      <alignment horizontal="center" wrapText="1"/>
    </xf>
    <xf numFmtId="49" fontId="10" fillId="12" borderId="8" xfId="0" applyNumberFormat="1" applyFont="1" applyFill="1" applyBorder="1" applyAlignment="1">
      <alignment horizontal="center" wrapText="1"/>
    </xf>
    <xf numFmtId="49" fontId="10" fillId="12" borderId="8" xfId="1" applyNumberFormat="1" applyFont="1" applyFill="1" applyBorder="1" applyAlignment="1">
      <alignment horizontal="center" wrapText="1"/>
    </xf>
    <xf numFmtId="165" fontId="10" fillId="12" borderId="8" xfId="0" applyNumberFormat="1" applyFont="1" applyFill="1" applyBorder="1" applyAlignment="1">
      <alignment horizontal="center" wrapText="1"/>
    </xf>
    <xf numFmtId="0" fontId="10" fillId="13" borderId="8" xfId="1" applyFont="1" applyFill="1" applyBorder="1" applyAlignment="1">
      <alignment horizontal="left" wrapText="1"/>
    </xf>
    <xf numFmtId="0" fontId="11" fillId="13" borderId="8" xfId="0" applyFont="1" applyFill="1" applyBorder="1" applyAlignment="1">
      <alignment horizontal="center" wrapText="1"/>
    </xf>
    <xf numFmtId="49" fontId="11" fillId="13" borderId="8" xfId="0" applyNumberFormat="1" applyFont="1" applyFill="1" applyBorder="1" applyAlignment="1">
      <alignment horizontal="center" wrapText="1"/>
    </xf>
    <xf numFmtId="49" fontId="11" fillId="13" borderId="8" xfId="1" applyNumberFormat="1" applyFont="1" applyFill="1" applyBorder="1" applyAlignment="1">
      <alignment horizontal="center" wrapText="1"/>
    </xf>
    <xf numFmtId="0" fontId="11" fillId="13" borderId="8" xfId="1" applyFont="1" applyFill="1" applyBorder="1" applyAlignment="1">
      <alignment horizontal="center" wrapText="1"/>
    </xf>
    <xf numFmtId="165" fontId="11" fillId="13" borderId="8" xfId="0" applyNumberFormat="1" applyFont="1" applyFill="1" applyBorder="1" applyAlignment="1">
      <alignment horizontal="center" wrapText="1"/>
    </xf>
    <xf numFmtId="0" fontId="10" fillId="14" borderId="8" xfId="1" applyFont="1" applyFill="1" applyBorder="1" applyAlignment="1">
      <alignment horizontal="left" wrapText="1"/>
    </xf>
    <xf numFmtId="0" fontId="11" fillId="14" borderId="8" xfId="0" applyFont="1" applyFill="1" applyBorder="1" applyAlignment="1">
      <alignment horizontal="center" wrapText="1"/>
    </xf>
    <xf numFmtId="49" fontId="11" fillId="14" borderId="8" xfId="0" applyNumberFormat="1" applyFont="1" applyFill="1" applyBorder="1" applyAlignment="1">
      <alignment horizontal="center" wrapText="1"/>
    </xf>
    <xf numFmtId="49" fontId="11" fillId="14" borderId="8" xfId="1" applyNumberFormat="1" applyFont="1" applyFill="1" applyBorder="1" applyAlignment="1">
      <alignment horizontal="center" wrapText="1"/>
    </xf>
    <xf numFmtId="0" fontId="11" fillId="14" borderId="8" xfId="1" applyFont="1" applyFill="1" applyBorder="1" applyAlignment="1">
      <alignment horizontal="center" wrapText="1"/>
    </xf>
    <xf numFmtId="165" fontId="11" fillId="14" borderId="8" xfId="0" applyNumberFormat="1" applyFont="1" applyFill="1" applyBorder="1" applyAlignment="1">
      <alignment horizontal="center" wrapText="1"/>
    </xf>
    <xf numFmtId="0" fontId="11" fillId="15" borderId="7" xfId="1" applyFont="1" applyFill="1" applyBorder="1" applyAlignment="1">
      <alignment horizontal="left" wrapText="1"/>
    </xf>
    <xf numFmtId="0" fontId="11" fillId="15" borderId="8" xfId="0" applyFont="1" applyFill="1" applyBorder="1" applyAlignment="1">
      <alignment horizontal="center" wrapText="1"/>
    </xf>
    <xf numFmtId="49" fontId="11" fillId="15" borderId="8" xfId="0" applyNumberFormat="1" applyFont="1" applyFill="1" applyBorder="1" applyAlignment="1">
      <alignment horizontal="center" wrapText="1"/>
    </xf>
    <xf numFmtId="49" fontId="11" fillId="15" borderId="8" xfId="1" applyNumberFormat="1" applyFont="1" applyFill="1" applyBorder="1" applyAlignment="1">
      <alignment horizontal="center" wrapText="1"/>
    </xf>
    <xf numFmtId="0" fontId="11" fillId="15" borderId="8" xfId="1" applyFont="1" applyFill="1" applyBorder="1" applyAlignment="1">
      <alignment horizontal="center" wrapText="1"/>
    </xf>
    <xf numFmtId="165" fontId="11" fillId="15" borderId="8" xfId="0" applyNumberFormat="1" applyFont="1" applyFill="1" applyBorder="1" applyAlignment="1">
      <alignment horizontal="center" wrapText="1"/>
    </xf>
    <xf numFmtId="0" fontId="10" fillId="12" borderId="7" xfId="1" applyFont="1" applyFill="1" applyBorder="1" applyAlignment="1">
      <alignment horizontal="left" wrapText="1"/>
    </xf>
    <xf numFmtId="0" fontId="10" fillId="12" borderId="8" xfId="1" applyFont="1" applyFill="1" applyBorder="1" applyAlignment="1">
      <alignment horizontal="center" wrapText="1"/>
    </xf>
    <xf numFmtId="165" fontId="10" fillId="12" borderId="8" xfId="1" applyNumberFormat="1" applyFont="1" applyFill="1" applyBorder="1" applyAlignment="1">
      <alignment horizontal="center"/>
    </xf>
    <xf numFmtId="165" fontId="11" fillId="13" borderId="8" xfId="1" applyNumberFormat="1" applyFont="1" applyFill="1" applyBorder="1" applyAlignment="1">
      <alignment horizontal="center"/>
    </xf>
    <xf numFmtId="165" fontId="11" fillId="14" borderId="8" xfId="1" applyNumberFormat="1" applyFont="1" applyFill="1" applyBorder="1" applyAlignment="1">
      <alignment horizontal="center"/>
    </xf>
    <xf numFmtId="165" fontId="11" fillId="15" borderId="8" xfId="1" applyNumberFormat="1" applyFont="1" applyFill="1" applyBorder="1" applyAlignment="1">
      <alignment horizontal="center"/>
    </xf>
    <xf numFmtId="0" fontId="9" fillId="0" borderId="8" xfId="0" applyFont="1" applyBorder="1" applyAlignment="1">
      <alignment wrapText="1"/>
    </xf>
    <xf numFmtId="0" fontId="7" fillId="0" borderId="8" xfId="1" applyFont="1" applyBorder="1" applyAlignment="1">
      <alignment horizontal="center" wrapText="1"/>
    </xf>
    <xf numFmtId="0" fontId="1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10" fillId="0" borderId="0" xfId="0" applyFont="1" applyAlignment="1">
      <alignment horizontal="center" wrapText="1"/>
    </xf>
    <xf numFmtId="0" fontId="10" fillId="0" borderId="0" xfId="0" applyFont="1" applyAlignment="1">
      <alignment horizontal="center"/>
    </xf>
    <xf numFmtId="165" fontId="10" fillId="6" borderId="0" xfId="0" applyNumberFormat="1" applyFont="1" applyFill="1" applyAlignment="1">
      <alignment horizontal="center" wrapText="1"/>
    </xf>
    <xf numFmtId="165" fontId="2" fillId="7" borderId="0" xfId="0" applyNumberFormat="1" applyFont="1" applyFill="1" applyAlignment="1">
      <alignment horizontal="center"/>
    </xf>
    <xf numFmtId="165" fontId="2" fillId="10" borderId="0" xfId="0" applyNumberFormat="1" applyFont="1" applyFill="1" applyAlignment="1">
      <alignment horizontal="center"/>
    </xf>
    <xf numFmtId="165" fontId="2" fillId="8" borderId="0" xfId="0" applyNumberFormat="1" applyFont="1" applyFill="1" applyAlignment="1">
      <alignment horizontal="center"/>
    </xf>
    <xf numFmtId="165" fontId="11" fillId="0" borderId="0" xfId="1" applyNumberFormat="1" applyFont="1" applyAlignment="1">
      <alignment horizontal="center" wrapText="1"/>
    </xf>
    <xf numFmtId="165" fontId="11" fillId="0" borderId="0" xfId="0" applyNumberFormat="1" applyFont="1" applyAlignment="1">
      <alignment horizontal="center" wrapText="1"/>
    </xf>
    <xf numFmtId="165" fontId="11" fillId="0" borderId="0" xfId="1" applyNumberFormat="1" applyFont="1" applyAlignment="1">
      <alignment horizontal="center"/>
    </xf>
    <xf numFmtId="165" fontId="11" fillId="0" borderId="0" xfId="0" applyNumberFormat="1" applyFont="1" applyAlignment="1">
      <alignment horizontal="center"/>
    </xf>
    <xf numFmtId="165" fontId="10" fillId="10" borderId="0" xfId="0" applyNumberFormat="1" applyFont="1" applyFill="1" applyAlignment="1">
      <alignment horizontal="center" wrapText="1"/>
    </xf>
    <xf numFmtId="165" fontId="10" fillId="10" borderId="0" xfId="1" applyNumberFormat="1" applyFont="1" applyFill="1" applyAlignment="1">
      <alignment horizontal="center"/>
    </xf>
    <xf numFmtId="0" fontId="4" fillId="0" borderId="0" xfId="0" applyFont="1" applyAlignment="1">
      <alignment horizontal="center" wrapText="1"/>
    </xf>
    <xf numFmtId="0" fontId="5" fillId="0" borderId="0" xfId="0" applyFont="1" applyAlignment="1">
      <alignment horizont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13" fillId="0" borderId="0" xfId="0" applyFont="1" applyAlignment="1">
      <alignment horizontal="center" wrapText="1"/>
    </xf>
    <xf numFmtId="0" fontId="10" fillId="0" borderId="1" xfId="0" applyFont="1" applyBorder="1" applyAlignment="1">
      <alignment horizontal="center" wrapText="1"/>
    </xf>
    <xf numFmtId="0" fontId="10" fillId="0" borderId="7" xfId="0" applyFont="1" applyBorder="1" applyAlignment="1">
      <alignment horizontal="center" wrapText="1"/>
    </xf>
    <xf numFmtId="0" fontId="10" fillId="0" borderId="5" xfId="0" applyFont="1" applyBorder="1" applyAlignment="1">
      <alignment horizontal="center" wrapText="1"/>
    </xf>
    <xf numFmtId="0" fontId="10" fillId="0" borderId="8" xfId="0" applyFont="1" applyBorder="1" applyAlignment="1">
      <alignment horizont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dimension ref="A1:M152"/>
  <sheetViews>
    <sheetView view="pageBreakPreview" zoomScale="60" zoomScaleNormal="57" workbookViewId="0">
      <pane xSplit="1" ySplit="7" topLeftCell="B8" activePane="bottomRight" state="frozen"/>
      <selection pane="topRight" activeCell="B1" sqref="B1"/>
      <selection pane="bottomLeft" activeCell="A8" sqref="A8"/>
      <selection pane="bottomRight" activeCell="G1" sqref="G1:I1"/>
    </sheetView>
  </sheetViews>
  <sheetFormatPr defaultRowHeight="15" x14ac:dyDescent="0.25"/>
  <cols>
    <col min="1" max="1" width="74.140625" customWidth="1"/>
    <col min="2" max="2" width="11" customWidth="1"/>
    <col min="3" max="3" width="10.7109375" customWidth="1"/>
    <col min="4" max="4" width="9.28515625" customWidth="1"/>
    <col min="5" max="5" width="22.85546875" customWidth="1"/>
    <col min="6" max="6" width="14.7109375" customWidth="1"/>
    <col min="7" max="9" width="19.28515625" customWidth="1"/>
    <col min="10" max="12" width="19.28515625" hidden="1" customWidth="1"/>
    <col min="13" max="13" width="12.42578125" hidden="1" customWidth="1"/>
  </cols>
  <sheetData>
    <row r="1" spans="1:13" ht="140.25" customHeight="1" x14ac:dyDescent="0.25">
      <c r="A1" s="1"/>
      <c r="B1" s="1"/>
      <c r="C1" s="1"/>
      <c r="D1" s="1"/>
      <c r="F1" s="164"/>
      <c r="G1" s="212" t="s">
        <v>259</v>
      </c>
      <c r="H1" s="212"/>
      <c r="I1" s="212"/>
      <c r="J1" s="198"/>
      <c r="K1" s="198"/>
      <c r="L1" s="198"/>
    </row>
    <row r="2" spans="1:13" x14ac:dyDescent="0.25">
      <c r="A2" s="1"/>
      <c r="B2" s="1"/>
      <c r="C2" s="1"/>
      <c r="D2" s="1"/>
      <c r="E2" s="1"/>
      <c r="F2" s="1"/>
      <c r="G2" s="1"/>
    </row>
    <row r="3" spans="1:13" ht="74.25" customHeight="1" x14ac:dyDescent="0.3">
      <c r="A3" s="213" t="s">
        <v>235</v>
      </c>
      <c r="B3" s="213"/>
      <c r="C3" s="213"/>
      <c r="D3" s="213"/>
      <c r="E3" s="213"/>
      <c r="F3" s="213"/>
      <c r="G3" s="213"/>
    </row>
    <row r="4" spans="1:13" ht="15.75" thickBot="1" x14ac:dyDescent="0.3">
      <c r="A4" s="1"/>
      <c r="B4" s="1"/>
      <c r="C4" s="1"/>
      <c r="D4" s="1"/>
      <c r="E4" s="1"/>
      <c r="F4" s="1"/>
      <c r="G4" s="1"/>
    </row>
    <row r="5" spans="1:13" ht="18.75" x14ac:dyDescent="0.3">
      <c r="A5" s="214" t="s">
        <v>45</v>
      </c>
      <c r="B5" s="214" t="s">
        <v>46</v>
      </c>
      <c r="C5" s="214" t="s">
        <v>47</v>
      </c>
      <c r="D5" s="214" t="s">
        <v>48</v>
      </c>
      <c r="E5" s="214" t="s">
        <v>49</v>
      </c>
      <c r="F5" s="214" t="s">
        <v>50</v>
      </c>
      <c r="G5" s="2" t="s">
        <v>51</v>
      </c>
      <c r="H5" s="2" t="s">
        <v>51</v>
      </c>
      <c r="I5" s="2" t="s">
        <v>51</v>
      </c>
      <c r="J5" s="2" t="s">
        <v>51</v>
      </c>
      <c r="K5" s="2" t="s">
        <v>51</v>
      </c>
      <c r="L5" s="2" t="s">
        <v>51</v>
      </c>
    </row>
    <row r="6" spans="1:13" ht="38.25" thickBot="1" x14ac:dyDescent="0.35">
      <c r="A6" s="215"/>
      <c r="B6" s="215"/>
      <c r="C6" s="215"/>
      <c r="D6" s="215"/>
      <c r="E6" s="215"/>
      <c r="F6" s="215"/>
      <c r="G6" s="3" t="s">
        <v>224</v>
      </c>
      <c r="H6" s="3" t="s">
        <v>225</v>
      </c>
      <c r="I6" s="3" t="s">
        <v>226</v>
      </c>
      <c r="J6" s="3" t="s">
        <v>244</v>
      </c>
      <c r="K6" s="3" t="s">
        <v>245</v>
      </c>
      <c r="L6" s="3" t="s">
        <v>246</v>
      </c>
    </row>
    <row r="7" spans="1:13" ht="19.5" thickBot="1" x14ac:dyDescent="0.35">
      <c r="A7" s="4">
        <v>1</v>
      </c>
      <c r="B7" s="5">
        <v>2</v>
      </c>
      <c r="C7" s="4">
        <v>3</v>
      </c>
      <c r="D7" s="5">
        <v>4</v>
      </c>
      <c r="E7" s="4">
        <v>5</v>
      </c>
      <c r="F7" s="5">
        <v>6</v>
      </c>
      <c r="G7" s="4">
        <v>7</v>
      </c>
      <c r="H7" s="5">
        <v>8</v>
      </c>
      <c r="I7" s="4">
        <v>9</v>
      </c>
      <c r="J7" s="4">
        <v>9</v>
      </c>
      <c r="K7" s="4">
        <v>9</v>
      </c>
      <c r="L7" s="4">
        <v>9</v>
      </c>
    </row>
    <row r="8" spans="1:13" ht="19.5" thickBot="1" x14ac:dyDescent="0.35">
      <c r="A8" s="6" t="s">
        <v>52</v>
      </c>
      <c r="B8" s="7"/>
      <c r="C8" s="7"/>
      <c r="D8" s="7"/>
      <c r="E8" s="7"/>
      <c r="F8" s="7"/>
      <c r="G8" s="8">
        <v>181051.1</v>
      </c>
      <c r="H8" s="8">
        <v>114006.0088</v>
      </c>
      <c r="I8" s="8">
        <v>158262.924</v>
      </c>
      <c r="J8" s="8">
        <f t="shared" ref="H8:L8" si="0">+J9</f>
        <v>64350.823999999993</v>
      </c>
      <c r="K8" s="8">
        <f t="shared" si="0"/>
        <v>64350.823999999993</v>
      </c>
      <c r="L8" s="8">
        <f t="shared" si="0"/>
        <v>64350.823999999993</v>
      </c>
      <c r="M8" s="165">
        <f>G8+H8+I8</f>
        <v>453320.03279999999</v>
      </c>
    </row>
    <row r="9" spans="1:13" ht="57" thickBot="1" x14ac:dyDescent="0.35">
      <c r="A9" s="146" t="s">
        <v>234</v>
      </c>
      <c r="B9" s="147">
        <v>914</v>
      </c>
      <c r="C9" s="71"/>
      <c r="D9" s="72"/>
      <c r="E9" s="69"/>
      <c r="F9" s="72"/>
      <c r="G9" s="73">
        <v>181051.1</v>
      </c>
      <c r="H9" s="73">
        <v>114006.0088</v>
      </c>
      <c r="I9" s="73">
        <v>158262.924</v>
      </c>
      <c r="J9" s="73">
        <f t="shared" ref="H9:L9" si="1">+J10+J42+J48+J61+J85+J118+J133+J143+J148</f>
        <v>64350.823999999993</v>
      </c>
      <c r="K9" s="73">
        <f t="shared" si="1"/>
        <v>64350.823999999993</v>
      </c>
      <c r="L9" s="73">
        <f t="shared" si="1"/>
        <v>64350.823999999993</v>
      </c>
      <c r="M9" s="165">
        <f t="shared" ref="M9:M76" si="2">G9+H9+I9</f>
        <v>453320.03279999999</v>
      </c>
    </row>
    <row r="10" spans="1:13" ht="19.5" thickBot="1" x14ac:dyDescent="0.35">
      <c r="A10" s="12" t="s">
        <v>53</v>
      </c>
      <c r="B10" s="13">
        <v>914</v>
      </c>
      <c r="C10" s="14" t="s">
        <v>0</v>
      </c>
      <c r="D10" s="15"/>
      <c r="E10" s="11"/>
      <c r="F10" s="15"/>
      <c r="G10" s="16">
        <v>15019.8</v>
      </c>
      <c r="H10" s="16">
        <v>10754.7088</v>
      </c>
      <c r="I10" s="16">
        <v>10980.924000000001</v>
      </c>
      <c r="J10" s="16">
        <f t="shared" ref="H10:L10" si="3">+J11+J17+J28+J32</f>
        <v>10980.924000000001</v>
      </c>
      <c r="K10" s="16">
        <f t="shared" si="3"/>
        <v>10980.924000000001</v>
      </c>
      <c r="L10" s="16">
        <f t="shared" si="3"/>
        <v>10980.924000000001</v>
      </c>
      <c r="M10" s="165">
        <f t="shared" si="2"/>
        <v>36755.432800000002</v>
      </c>
    </row>
    <row r="11" spans="1:13" ht="57" hidden="1" thickBot="1" x14ac:dyDescent="0.35">
      <c r="A11" s="82" t="s">
        <v>2</v>
      </c>
      <c r="B11" s="83" t="s">
        <v>54</v>
      </c>
      <c r="C11" s="83" t="s">
        <v>0</v>
      </c>
      <c r="D11" s="84" t="s">
        <v>1</v>
      </c>
      <c r="E11" s="84"/>
      <c r="F11" s="85"/>
      <c r="G11" s="86">
        <v>0</v>
      </c>
      <c r="H11" s="86">
        <v>0</v>
      </c>
      <c r="I11" s="86">
        <v>0</v>
      </c>
      <c r="J11" s="86">
        <f t="shared" ref="G11:L13" si="4">J12</f>
        <v>0</v>
      </c>
      <c r="K11" s="86">
        <f t="shared" si="4"/>
        <v>0</v>
      </c>
      <c r="L11" s="86">
        <f t="shared" si="4"/>
        <v>0</v>
      </c>
      <c r="M11" s="165">
        <f t="shared" si="2"/>
        <v>0</v>
      </c>
    </row>
    <row r="12" spans="1:13" ht="57" hidden="1" thickBot="1" x14ac:dyDescent="0.35">
      <c r="A12" s="17" t="s">
        <v>236</v>
      </c>
      <c r="B12" s="13">
        <v>914</v>
      </c>
      <c r="C12" s="13" t="s">
        <v>0</v>
      </c>
      <c r="D12" s="14" t="s">
        <v>1</v>
      </c>
      <c r="E12" s="18" t="s">
        <v>55</v>
      </c>
      <c r="F12" s="15"/>
      <c r="G12" s="16">
        <v>0</v>
      </c>
      <c r="H12" s="16">
        <v>0</v>
      </c>
      <c r="I12" s="16">
        <v>0</v>
      </c>
      <c r="J12" s="16">
        <f t="shared" si="4"/>
        <v>0</v>
      </c>
      <c r="K12" s="16">
        <f t="shared" si="4"/>
        <v>0</v>
      </c>
      <c r="L12" s="16">
        <f t="shared" si="4"/>
        <v>0</v>
      </c>
      <c r="M12" s="165">
        <f t="shared" si="2"/>
        <v>0</v>
      </c>
    </row>
    <row r="13" spans="1:13" ht="19.5" hidden="1" thickBot="1" x14ac:dyDescent="0.35">
      <c r="A13" s="148" t="s">
        <v>56</v>
      </c>
      <c r="B13" s="149">
        <v>914</v>
      </c>
      <c r="C13" s="149" t="s">
        <v>0</v>
      </c>
      <c r="D13" s="150" t="s">
        <v>1</v>
      </c>
      <c r="E13" s="151" t="s">
        <v>57</v>
      </c>
      <c r="F13" s="152"/>
      <c r="G13" s="153">
        <v>0</v>
      </c>
      <c r="H13" s="153">
        <v>0</v>
      </c>
      <c r="I13" s="153">
        <v>0</v>
      </c>
      <c r="J13" s="153">
        <f t="shared" si="4"/>
        <v>0</v>
      </c>
      <c r="K13" s="153">
        <f t="shared" si="4"/>
        <v>0</v>
      </c>
      <c r="L13" s="153">
        <f t="shared" si="4"/>
        <v>0</v>
      </c>
      <c r="M13" s="165">
        <f t="shared" si="2"/>
        <v>0</v>
      </c>
    </row>
    <row r="14" spans="1:13" ht="38.25" hidden="1" thickBot="1" x14ac:dyDescent="0.35">
      <c r="A14" s="19" t="s">
        <v>140</v>
      </c>
      <c r="B14" s="20" t="s">
        <v>54</v>
      </c>
      <c r="C14" s="20" t="s">
        <v>0</v>
      </c>
      <c r="D14" s="21" t="s">
        <v>1</v>
      </c>
      <c r="E14" s="21" t="s">
        <v>58</v>
      </c>
      <c r="F14" s="22"/>
      <c r="G14" s="22">
        <v>0</v>
      </c>
      <c r="H14" s="22">
        <v>0</v>
      </c>
      <c r="I14" s="22">
        <v>0</v>
      </c>
      <c r="J14" s="22">
        <f t="shared" ref="H14:L14" si="5">J15+J16</f>
        <v>0</v>
      </c>
      <c r="K14" s="22">
        <f t="shared" si="5"/>
        <v>0</v>
      </c>
      <c r="L14" s="22">
        <f t="shared" si="5"/>
        <v>0</v>
      </c>
      <c r="M14" s="165">
        <f t="shared" si="2"/>
        <v>0</v>
      </c>
    </row>
    <row r="15" spans="1:13" ht="150.75" hidden="1" thickBot="1" x14ac:dyDescent="0.35">
      <c r="A15" s="125" t="s">
        <v>144</v>
      </c>
      <c r="B15" s="23">
        <v>914</v>
      </c>
      <c r="C15" s="24" t="s">
        <v>0</v>
      </c>
      <c r="D15" s="24" t="s">
        <v>1</v>
      </c>
      <c r="E15" s="25" t="s">
        <v>25</v>
      </c>
      <c r="F15" s="25">
        <v>100</v>
      </c>
      <c r="G15" s="26"/>
      <c r="H15" s="26"/>
      <c r="I15" s="26"/>
      <c r="J15" s="26"/>
      <c r="K15" s="26"/>
      <c r="L15" s="26"/>
      <c r="M15" s="165">
        <f t="shared" si="2"/>
        <v>0</v>
      </c>
    </row>
    <row r="16" spans="1:13" ht="94.5" hidden="1" thickBot="1" x14ac:dyDescent="0.35">
      <c r="A16" s="125" t="s">
        <v>145</v>
      </c>
      <c r="B16" s="23">
        <v>914</v>
      </c>
      <c r="C16" s="24" t="s">
        <v>0</v>
      </c>
      <c r="D16" s="24" t="s">
        <v>1</v>
      </c>
      <c r="E16" s="25" t="s">
        <v>25</v>
      </c>
      <c r="F16" s="25">
        <v>200</v>
      </c>
      <c r="G16" s="26"/>
      <c r="H16" s="26"/>
      <c r="I16" s="26"/>
      <c r="J16" s="26"/>
      <c r="K16" s="26"/>
      <c r="L16" s="26"/>
      <c r="M16" s="165">
        <f t="shared" si="2"/>
        <v>0</v>
      </c>
    </row>
    <row r="17" spans="1:13" ht="75.75" thickBot="1" x14ac:dyDescent="0.35">
      <c r="A17" s="82" t="s">
        <v>59</v>
      </c>
      <c r="B17" s="87">
        <v>914</v>
      </c>
      <c r="C17" s="83" t="s">
        <v>0</v>
      </c>
      <c r="D17" s="83" t="s">
        <v>4</v>
      </c>
      <c r="E17" s="84"/>
      <c r="F17" s="84"/>
      <c r="G17" s="85">
        <v>11624.8</v>
      </c>
      <c r="H17" s="85">
        <v>10744.7088</v>
      </c>
      <c r="I17" s="85">
        <v>10970.924000000001</v>
      </c>
      <c r="J17" s="85">
        <f t="shared" ref="I17:L17" si="6">J18</f>
        <v>10970.924000000001</v>
      </c>
      <c r="K17" s="85">
        <f t="shared" si="6"/>
        <v>10970.924000000001</v>
      </c>
      <c r="L17" s="85">
        <f t="shared" si="6"/>
        <v>10970.924000000001</v>
      </c>
      <c r="M17" s="165">
        <f t="shared" si="2"/>
        <v>33340.432800000002</v>
      </c>
    </row>
    <row r="18" spans="1:13" ht="19.5" thickBot="1" x14ac:dyDescent="0.35">
      <c r="A18" s="148" t="s">
        <v>56</v>
      </c>
      <c r="B18" s="149">
        <v>914</v>
      </c>
      <c r="C18" s="150" t="s">
        <v>0</v>
      </c>
      <c r="D18" s="150" t="s">
        <v>4</v>
      </c>
      <c r="E18" s="151" t="s">
        <v>60</v>
      </c>
      <c r="F18" s="151"/>
      <c r="G18" s="154">
        <v>11624.8</v>
      </c>
      <c r="H18" s="154">
        <v>10744.7088</v>
      </c>
      <c r="I18" s="154">
        <v>10970.924000000001</v>
      </c>
      <c r="J18" s="154">
        <f t="shared" ref="I18:L18" si="7">J19</f>
        <v>10970.924000000001</v>
      </c>
      <c r="K18" s="154">
        <f t="shared" si="7"/>
        <v>10970.924000000001</v>
      </c>
      <c r="L18" s="154">
        <f t="shared" si="7"/>
        <v>10970.924000000001</v>
      </c>
      <c r="M18" s="165">
        <f t="shared" si="2"/>
        <v>33340.432800000002</v>
      </c>
    </row>
    <row r="19" spans="1:13" ht="38.25" thickBot="1" x14ac:dyDescent="0.35">
      <c r="A19" s="19" t="s">
        <v>140</v>
      </c>
      <c r="B19" s="27">
        <v>914</v>
      </c>
      <c r="C19" s="20" t="s">
        <v>0</v>
      </c>
      <c r="D19" s="20" t="s">
        <v>4</v>
      </c>
      <c r="E19" s="21" t="s">
        <v>58</v>
      </c>
      <c r="F19" s="21"/>
      <c r="G19" s="22">
        <v>11624.8</v>
      </c>
      <c r="H19" s="22">
        <v>10744.7088</v>
      </c>
      <c r="I19" s="22">
        <v>10970.924000000001</v>
      </c>
      <c r="J19" s="22">
        <f t="shared" ref="H19:L19" si="8">SUM(J20:J25)</f>
        <v>10970.924000000001</v>
      </c>
      <c r="K19" s="22">
        <f t="shared" si="8"/>
        <v>10970.924000000001</v>
      </c>
      <c r="L19" s="22">
        <f t="shared" si="8"/>
        <v>10970.924000000001</v>
      </c>
      <c r="M19" s="165">
        <f t="shared" si="2"/>
        <v>33340.432800000002</v>
      </c>
    </row>
    <row r="20" spans="1:13" ht="150.75" thickBot="1" x14ac:dyDescent="0.35">
      <c r="A20" s="28" t="s">
        <v>144</v>
      </c>
      <c r="B20" s="23">
        <v>914</v>
      </c>
      <c r="C20" s="24" t="s">
        <v>0</v>
      </c>
      <c r="D20" s="24" t="s">
        <v>4</v>
      </c>
      <c r="E20" s="25" t="s">
        <v>25</v>
      </c>
      <c r="F20" s="25">
        <v>100</v>
      </c>
      <c r="G20" s="26">
        <v>1454</v>
      </c>
      <c r="H20" s="26">
        <v>1468.2654</v>
      </c>
      <c r="I20" s="26">
        <v>1527.2460000000001</v>
      </c>
      <c r="J20" s="26">
        <v>1527.2460000000001</v>
      </c>
      <c r="K20" s="26">
        <v>1527.2460000000001</v>
      </c>
      <c r="L20" s="26">
        <v>1527.2460000000001</v>
      </c>
      <c r="M20" s="165">
        <f t="shared" si="2"/>
        <v>4449.5114000000003</v>
      </c>
    </row>
    <row r="21" spans="1:13" ht="94.5" hidden="1" thickBot="1" x14ac:dyDescent="0.35">
      <c r="A21" s="28" t="s">
        <v>145</v>
      </c>
      <c r="B21" s="23">
        <v>914</v>
      </c>
      <c r="C21" s="24" t="s">
        <v>0</v>
      </c>
      <c r="D21" s="24" t="s">
        <v>4</v>
      </c>
      <c r="E21" s="25" t="s">
        <v>25</v>
      </c>
      <c r="F21" s="25">
        <v>200</v>
      </c>
      <c r="G21" s="26"/>
      <c r="H21" s="26"/>
      <c r="I21" s="26"/>
      <c r="J21" s="26"/>
      <c r="K21" s="26"/>
      <c r="L21" s="26"/>
      <c r="M21" s="165">
        <f t="shared" si="2"/>
        <v>0</v>
      </c>
    </row>
    <row r="22" spans="1:13" ht="150.75" thickBot="1" x14ac:dyDescent="0.35">
      <c r="A22" s="125" t="s">
        <v>146</v>
      </c>
      <c r="B22" s="23">
        <v>914</v>
      </c>
      <c r="C22" s="24" t="s">
        <v>0</v>
      </c>
      <c r="D22" s="24" t="s">
        <v>4</v>
      </c>
      <c r="E22" s="25" t="s">
        <v>26</v>
      </c>
      <c r="F22" s="25">
        <v>100</v>
      </c>
      <c r="G22" s="26">
        <v>7544</v>
      </c>
      <c r="H22" s="26">
        <v>7247.8433999999997</v>
      </c>
      <c r="I22" s="26">
        <v>7537.2780000000002</v>
      </c>
      <c r="J22" s="26">
        <v>7537.2780000000002</v>
      </c>
      <c r="K22" s="26">
        <v>7537.2780000000002</v>
      </c>
      <c r="L22" s="26">
        <v>7537.2780000000002</v>
      </c>
      <c r="M22" s="165">
        <f t="shared" si="2"/>
        <v>22329.1214</v>
      </c>
    </row>
    <row r="23" spans="1:13" ht="94.5" thickBot="1" x14ac:dyDescent="0.35">
      <c r="A23" s="125" t="s">
        <v>147</v>
      </c>
      <c r="B23" s="23">
        <v>914</v>
      </c>
      <c r="C23" s="24" t="s">
        <v>0</v>
      </c>
      <c r="D23" s="24" t="s">
        <v>4</v>
      </c>
      <c r="E23" s="25" t="s">
        <v>26</v>
      </c>
      <c r="F23" s="25">
        <v>200</v>
      </c>
      <c r="G23" s="26">
        <v>2026.7999999999993</v>
      </c>
      <c r="H23" s="26">
        <v>1524.6000000000004</v>
      </c>
      <c r="I23" s="26">
        <v>1402.3999999999996</v>
      </c>
      <c r="J23" s="26">
        <v>1402.3999999999996</v>
      </c>
      <c r="K23" s="26">
        <v>1402.3999999999996</v>
      </c>
      <c r="L23" s="26">
        <v>1402.3999999999996</v>
      </c>
      <c r="M23" s="165">
        <f t="shared" si="2"/>
        <v>4953.7999999999993</v>
      </c>
    </row>
    <row r="24" spans="1:13" ht="75.75" thickBot="1" x14ac:dyDescent="0.35">
      <c r="A24" s="125" t="s">
        <v>148</v>
      </c>
      <c r="B24" s="23">
        <v>914</v>
      </c>
      <c r="C24" s="24" t="s">
        <v>0</v>
      </c>
      <c r="D24" s="24" t="s">
        <v>4</v>
      </c>
      <c r="E24" s="25" t="s">
        <v>26</v>
      </c>
      <c r="F24" s="25">
        <v>800</v>
      </c>
      <c r="G24" s="26">
        <v>600</v>
      </c>
      <c r="H24" s="26">
        <v>504</v>
      </c>
      <c r="I24" s="26">
        <v>504</v>
      </c>
      <c r="J24" s="26">
        <v>504</v>
      </c>
      <c r="K24" s="26">
        <v>504</v>
      </c>
      <c r="L24" s="26">
        <v>504</v>
      </c>
      <c r="M24" s="165">
        <f t="shared" si="2"/>
        <v>1608</v>
      </c>
    </row>
    <row r="25" spans="1:13" ht="75.75" hidden="1" thickBot="1" x14ac:dyDescent="0.35">
      <c r="A25" s="125" t="s">
        <v>184</v>
      </c>
      <c r="B25" s="23">
        <v>914</v>
      </c>
      <c r="C25" s="24" t="s">
        <v>0</v>
      </c>
      <c r="D25" s="24" t="s">
        <v>4</v>
      </c>
      <c r="E25" s="126" t="s">
        <v>183</v>
      </c>
      <c r="F25" s="25">
        <v>200</v>
      </c>
      <c r="G25" s="26"/>
      <c r="H25" s="26"/>
      <c r="I25" s="26"/>
      <c r="J25" s="26"/>
      <c r="K25" s="26"/>
      <c r="L25" s="26"/>
      <c r="M25" s="165">
        <f t="shared" si="2"/>
        <v>0</v>
      </c>
    </row>
    <row r="26" spans="1:13" ht="75.75" hidden="1" thickBot="1" x14ac:dyDescent="0.35">
      <c r="A26" s="19" t="s">
        <v>141</v>
      </c>
      <c r="B26" s="27">
        <v>914</v>
      </c>
      <c r="C26" s="20" t="s">
        <v>0</v>
      </c>
      <c r="D26" s="20" t="s">
        <v>4</v>
      </c>
      <c r="E26" s="21" t="s">
        <v>66</v>
      </c>
      <c r="F26" s="29"/>
      <c r="G26" s="22">
        <v>0</v>
      </c>
      <c r="H26" s="22">
        <v>0</v>
      </c>
      <c r="I26" s="22">
        <v>0</v>
      </c>
      <c r="J26" s="22">
        <f t="shared" ref="H26:L26" si="9">J27</f>
        <v>0</v>
      </c>
      <c r="K26" s="22">
        <f t="shared" si="9"/>
        <v>0</v>
      </c>
      <c r="L26" s="22">
        <f t="shared" si="9"/>
        <v>0</v>
      </c>
      <c r="M26" s="165">
        <f t="shared" si="2"/>
        <v>0</v>
      </c>
    </row>
    <row r="27" spans="1:13" ht="132" hidden="1" thickBot="1" x14ac:dyDescent="0.35">
      <c r="A27" s="28" t="s">
        <v>237</v>
      </c>
      <c r="B27" s="23">
        <v>914</v>
      </c>
      <c r="C27" s="24" t="s">
        <v>0</v>
      </c>
      <c r="D27" s="24" t="s">
        <v>4</v>
      </c>
      <c r="E27" s="25" t="s">
        <v>27</v>
      </c>
      <c r="F27" s="25">
        <v>500</v>
      </c>
      <c r="G27" s="26"/>
      <c r="H27" s="26"/>
      <c r="I27" s="26"/>
      <c r="J27" s="26"/>
      <c r="K27" s="26"/>
      <c r="L27" s="26"/>
      <c r="M27" s="165">
        <f t="shared" si="2"/>
        <v>0</v>
      </c>
    </row>
    <row r="28" spans="1:13" ht="19.5" thickBot="1" x14ac:dyDescent="0.35">
      <c r="A28" s="88" t="s">
        <v>61</v>
      </c>
      <c r="B28" s="87">
        <v>914</v>
      </c>
      <c r="C28" s="83" t="s">
        <v>0</v>
      </c>
      <c r="D28" s="83" t="s">
        <v>14</v>
      </c>
      <c r="E28" s="89"/>
      <c r="F28" s="89"/>
      <c r="G28" s="85">
        <v>10</v>
      </c>
      <c r="H28" s="85">
        <v>10</v>
      </c>
      <c r="I28" s="85">
        <v>10</v>
      </c>
      <c r="J28" s="85">
        <f t="shared" ref="G28:L30" si="10">J29</f>
        <v>10</v>
      </c>
      <c r="K28" s="85">
        <f t="shared" si="10"/>
        <v>10</v>
      </c>
      <c r="L28" s="85">
        <f t="shared" si="10"/>
        <v>10</v>
      </c>
      <c r="M28" s="165">
        <f t="shared" si="2"/>
        <v>30</v>
      </c>
    </row>
    <row r="29" spans="1:13" ht="19.5" thickBot="1" x14ac:dyDescent="0.35">
      <c r="A29" s="148" t="s">
        <v>56</v>
      </c>
      <c r="B29" s="149">
        <v>914</v>
      </c>
      <c r="C29" s="150" t="s">
        <v>0</v>
      </c>
      <c r="D29" s="150" t="s">
        <v>14</v>
      </c>
      <c r="E29" s="151" t="s">
        <v>57</v>
      </c>
      <c r="F29" s="152"/>
      <c r="G29" s="154">
        <v>10</v>
      </c>
      <c r="H29" s="154">
        <v>10</v>
      </c>
      <c r="I29" s="154">
        <v>10</v>
      </c>
      <c r="J29" s="154">
        <f t="shared" si="10"/>
        <v>10</v>
      </c>
      <c r="K29" s="154">
        <f t="shared" si="10"/>
        <v>10</v>
      </c>
      <c r="L29" s="154">
        <f t="shared" si="10"/>
        <v>10</v>
      </c>
      <c r="M29" s="165">
        <f t="shared" si="2"/>
        <v>30</v>
      </c>
    </row>
    <row r="30" spans="1:13" ht="38.25" thickBot="1" x14ac:dyDescent="0.35">
      <c r="A30" s="19" t="s">
        <v>142</v>
      </c>
      <c r="B30" s="27">
        <v>914</v>
      </c>
      <c r="C30" s="20" t="s">
        <v>0</v>
      </c>
      <c r="D30" s="20" t="s">
        <v>14</v>
      </c>
      <c r="E30" s="21" t="s">
        <v>62</v>
      </c>
      <c r="F30" s="29"/>
      <c r="G30" s="22">
        <v>10</v>
      </c>
      <c r="H30" s="22">
        <v>10</v>
      </c>
      <c r="I30" s="22">
        <v>10</v>
      </c>
      <c r="J30" s="22">
        <f t="shared" si="10"/>
        <v>10</v>
      </c>
      <c r="K30" s="22">
        <f t="shared" si="10"/>
        <v>10</v>
      </c>
      <c r="L30" s="22">
        <f t="shared" si="10"/>
        <v>10</v>
      </c>
      <c r="M30" s="165">
        <f t="shared" si="2"/>
        <v>30</v>
      </c>
    </row>
    <row r="31" spans="1:13" ht="38.25" thickBot="1" x14ac:dyDescent="0.35">
      <c r="A31" s="30" t="s">
        <v>214</v>
      </c>
      <c r="B31" s="23">
        <v>914</v>
      </c>
      <c r="C31" s="24" t="s">
        <v>0</v>
      </c>
      <c r="D31" s="24" t="s">
        <v>14</v>
      </c>
      <c r="E31" s="23" t="s">
        <v>63</v>
      </c>
      <c r="F31" s="23">
        <v>800</v>
      </c>
      <c r="G31" s="26">
        <v>10</v>
      </c>
      <c r="H31" s="26">
        <v>10</v>
      </c>
      <c r="I31" s="26">
        <v>10</v>
      </c>
      <c r="J31" s="26">
        <v>10</v>
      </c>
      <c r="K31" s="26">
        <v>10</v>
      </c>
      <c r="L31" s="26">
        <v>10</v>
      </c>
      <c r="M31" s="165">
        <f t="shared" si="2"/>
        <v>30</v>
      </c>
    </row>
    <row r="32" spans="1:13" ht="19.5" thickBot="1" x14ac:dyDescent="0.35">
      <c r="A32" s="90" t="s">
        <v>5</v>
      </c>
      <c r="B32" s="87">
        <v>914</v>
      </c>
      <c r="C32" s="83" t="s">
        <v>0</v>
      </c>
      <c r="D32" s="83" t="s">
        <v>15</v>
      </c>
      <c r="E32" s="89"/>
      <c r="F32" s="89"/>
      <c r="G32" s="85">
        <v>3385</v>
      </c>
      <c r="H32" s="85">
        <v>0</v>
      </c>
      <c r="I32" s="85">
        <v>0</v>
      </c>
      <c r="J32" s="85">
        <f t="shared" ref="J32:L32" si="11">+J41+J33</f>
        <v>0</v>
      </c>
      <c r="K32" s="85">
        <f t="shared" si="11"/>
        <v>0</v>
      </c>
      <c r="L32" s="85">
        <f t="shared" si="11"/>
        <v>0</v>
      </c>
      <c r="M32" s="165">
        <f t="shared" si="2"/>
        <v>3385</v>
      </c>
    </row>
    <row r="33" spans="1:13" ht="19.5" thickBot="1" x14ac:dyDescent="0.35">
      <c r="A33" s="148" t="s">
        <v>56</v>
      </c>
      <c r="B33" s="149">
        <v>914</v>
      </c>
      <c r="C33" s="150" t="s">
        <v>0</v>
      </c>
      <c r="D33" s="150" t="s">
        <v>15</v>
      </c>
      <c r="E33" s="151" t="s">
        <v>57</v>
      </c>
      <c r="F33" s="152"/>
      <c r="G33" s="154">
        <v>3385</v>
      </c>
      <c r="H33" s="154">
        <v>0</v>
      </c>
      <c r="I33" s="154">
        <v>0</v>
      </c>
      <c r="J33" s="154">
        <f t="shared" ref="H33:L33" si="12">J40+J34</f>
        <v>0</v>
      </c>
      <c r="K33" s="154">
        <f t="shared" si="12"/>
        <v>0</v>
      </c>
      <c r="L33" s="154">
        <f t="shared" si="12"/>
        <v>0</v>
      </c>
      <c r="M33" s="165">
        <f t="shared" si="2"/>
        <v>3385</v>
      </c>
    </row>
    <row r="34" spans="1:13" ht="75.75" thickBot="1" x14ac:dyDescent="0.35">
      <c r="A34" s="19" t="s">
        <v>141</v>
      </c>
      <c r="B34" s="27">
        <v>914</v>
      </c>
      <c r="C34" s="20" t="s">
        <v>0</v>
      </c>
      <c r="D34" s="20" t="s">
        <v>15</v>
      </c>
      <c r="E34" s="21" t="s">
        <v>66</v>
      </c>
      <c r="F34" s="29"/>
      <c r="G34" s="22">
        <v>3385</v>
      </c>
      <c r="H34" s="22">
        <v>0</v>
      </c>
      <c r="I34" s="22">
        <v>0</v>
      </c>
      <c r="J34" s="22">
        <f t="shared" ref="H34:L34" si="13">SUM(J35:J39)</f>
        <v>0</v>
      </c>
      <c r="K34" s="22">
        <f t="shared" si="13"/>
        <v>0</v>
      </c>
      <c r="L34" s="22">
        <f t="shared" si="13"/>
        <v>0</v>
      </c>
      <c r="M34" s="165">
        <f t="shared" si="2"/>
        <v>3385</v>
      </c>
    </row>
    <row r="35" spans="1:13" ht="113.25" thickBot="1" x14ac:dyDescent="0.35">
      <c r="A35" s="132" t="s">
        <v>149</v>
      </c>
      <c r="B35" s="23">
        <v>914</v>
      </c>
      <c r="C35" s="24" t="s">
        <v>0</v>
      </c>
      <c r="D35" s="24" t="s">
        <v>15</v>
      </c>
      <c r="E35" s="23" t="s">
        <v>22</v>
      </c>
      <c r="F35" s="23">
        <v>500</v>
      </c>
      <c r="G35" s="26">
        <v>443.5</v>
      </c>
      <c r="H35" s="26">
        <v>0</v>
      </c>
      <c r="I35" s="26">
        <v>0</v>
      </c>
      <c r="J35" s="26">
        <v>0</v>
      </c>
      <c r="K35" s="26">
        <v>0</v>
      </c>
      <c r="L35" s="26">
        <v>0</v>
      </c>
      <c r="M35" s="165">
        <f t="shared" si="2"/>
        <v>443.5</v>
      </c>
    </row>
    <row r="36" spans="1:13" ht="94.5" thickBot="1" x14ac:dyDescent="0.35">
      <c r="A36" s="132" t="s">
        <v>150</v>
      </c>
      <c r="B36" s="23">
        <v>914</v>
      </c>
      <c r="C36" s="24" t="s">
        <v>0</v>
      </c>
      <c r="D36" s="24" t="s">
        <v>15</v>
      </c>
      <c r="E36" s="23" t="s">
        <v>23</v>
      </c>
      <c r="F36" s="23">
        <v>500</v>
      </c>
      <c r="G36" s="26">
        <v>304.60000000000002</v>
      </c>
      <c r="H36" s="26">
        <v>0</v>
      </c>
      <c r="I36" s="26">
        <v>0</v>
      </c>
      <c r="J36" s="26">
        <v>0</v>
      </c>
      <c r="K36" s="26">
        <v>0</v>
      </c>
      <c r="L36" s="26">
        <v>0</v>
      </c>
      <c r="M36" s="165">
        <f t="shared" si="2"/>
        <v>304.60000000000002</v>
      </c>
    </row>
    <row r="37" spans="1:13" ht="94.5" thickBot="1" x14ac:dyDescent="0.35">
      <c r="A37" s="132" t="s">
        <v>151</v>
      </c>
      <c r="B37" s="23">
        <v>914</v>
      </c>
      <c r="C37" s="24" t="s">
        <v>0</v>
      </c>
      <c r="D37" s="24" t="s">
        <v>15</v>
      </c>
      <c r="E37" s="23" t="s">
        <v>99</v>
      </c>
      <c r="F37" s="23">
        <v>500</v>
      </c>
      <c r="G37" s="26">
        <v>84.1</v>
      </c>
      <c r="H37" s="26">
        <v>0</v>
      </c>
      <c r="I37" s="26">
        <v>0</v>
      </c>
      <c r="J37" s="26">
        <v>0</v>
      </c>
      <c r="K37" s="26">
        <v>0</v>
      </c>
      <c r="L37" s="26">
        <v>0</v>
      </c>
      <c r="M37" s="165">
        <f t="shared" si="2"/>
        <v>84.1</v>
      </c>
    </row>
    <row r="38" spans="1:13" ht="94.5" thickBot="1" x14ac:dyDescent="0.35">
      <c r="A38" s="132" t="s">
        <v>152</v>
      </c>
      <c r="B38" s="23">
        <v>914</v>
      </c>
      <c r="C38" s="24" t="s">
        <v>0</v>
      </c>
      <c r="D38" s="24" t="s">
        <v>15</v>
      </c>
      <c r="E38" s="23" t="s">
        <v>100</v>
      </c>
      <c r="F38" s="23">
        <v>500</v>
      </c>
      <c r="G38" s="26">
        <v>263.10000000000002</v>
      </c>
      <c r="H38" s="26">
        <v>0</v>
      </c>
      <c r="I38" s="26">
        <v>0</v>
      </c>
      <c r="J38" s="26">
        <v>0</v>
      </c>
      <c r="K38" s="26">
        <v>0</v>
      </c>
      <c r="L38" s="26">
        <v>0</v>
      </c>
      <c r="M38" s="165">
        <f t="shared" si="2"/>
        <v>263.10000000000002</v>
      </c>
    </row>
    <row r="39" spans="1:13" ht="94.5" thickBot="1" x14ac:dyDescent="0.35">
      <c r="A39" s="132" t="s">
        <v>153</v>
      </c>
      <c r="B39" s="23">
        <v>914</v>
      </c>
      <c r="C39" s="24" t="s">
        <v>0</v>
      </c>
      <c r="D39" s="24" t="s">
        <v>15</v>
      </c>
      <c r="E39" s="23" t="s">
        <v>98</v>
      </c>
      <c r="F39" s="23">
        <v>500</v>
      </c>
      <c r="G39" s="26">
        <v>2289.6999999999998</v>
      </c>
      <c r="H39" s="26">
        <v>0</v>
      </c>
      <c r="I39" s="26">
        <v>0</v>
      </c>
      <c r="J39" s="26">
        <v>0</v>
      </c>
      <c r="K39" s="26">
        <v>0</v>
      </c>
      <c r="L39" s="26">
        <v>0</v>
      </c>
      <c r="M39" s="165">
        <f t="shared" si="2"/>
        <v>2289.6999999999998</v>
      </c>
    </row>
    <row r="40" spans="1:13" ht="38.25" hidden="1" thickBot="1" x14ac:dyDescent="0.35">
      <c r="A40" s="19" t="s">
        <v>142</v>
      </c>
      <c r="B40" s="27">
        <v>914</v>
      </c>
      <c r="C40" s="20" t="s">
        <v>0</v>
      </c>
      <c r="D40" s="20" t="s">
        <v>15</v>
      </c>
      <c r="E40" s="21" t="s">
        <v>62</v>
      </c>
      <c r="F40" s="29"/>
      <c r="G40" s="22">
        <v>0</v>
      </c>
      <c r="H40" s="22">
        <v>0</v>
      </c>
      <c r="I40" s="22">
        <v>0</v>
      </c>
      <c r="J40" s="22">
        <f t="shared" ref="H40:L40" si="14">J41</f>
        <v>0</v>
      </c>
      <c r="K40" s="22">
        <f t="shared" si="14"/>
        <v>0</v>
      </c>
      <c r="L40" s="22">
        <f t="shared" si="14"/>
        <v>0</v>
      </c>
      <c r="M40" s="165">
        <f t="shared" si="2"/>
        <v>0</v>
      </c>
    </row>
    <row r="41" spans="1:13" ht="113.25" hidden="1" thickBot="1" x14ac:dyDescent="0.35">
      <c r="A41" s="30" t="s">
        <v>238</v>
      </c>
      <c r="B41" s="23">
        <v>914</v>
      </c>
      <c r="C41" s="24" t="s">
        <v>0</v>
      </c>
      <c r="D41" s="24" t="s">
        <v>15</v>
      </c>
      <c r="E41" s="23" t="s">
        <v>156</v>
      </c>
      <c r="F41" s="23">
        <v>200</v>
      </c>
      <c r="G41" s="26">
        <v>0</v>
      </c>
      <c r="H41" s="26">
        <v>0</v>
      </c>
      <c r="I41" s="26">
        <v>0</v>
      </c>
      <c r="J41" s="26">
        <v>0</v>
      </c>
      <c r="K41" s="26">
        <v>0</v>
      </c>
      <c r="L41" s="26">
        <v>0</v>
      </c>
      <c r="M41" s="165">
        <f t="shared" si="2"/>
        <v>0</v>
      </c>
    </row>
    <row r="42" spans="1:13" ht="19.5" hidden="1" thickBot="1" x14ac:dyDescent="0.35">
      <c r="A42" s="9" t="s">
        <v>39</v>
      </c>
      <c r="B42" s="10">
        <v>914</v>
      </c>
      <c r="C42" s="32" t="s">
        <v>1</v>
      </c>
      <c r="D42" s="32"/>
      <c r="E42" s="10"/>
      <c r="F42" s="10"/>
      <c r="G42" s="33">
        <v>0</v>
      </c>
      <c r="H42" s="33">
        <v>0</v>
      </c>
      <c r="I42" s="33">
        <v>0</v>
      </c>
      <c r="J42" s="33">
        <f t="shared" ref="H42:L42" si="15">+J43</f>
        <v>0</v>
      </c>
      <c r="K42" s="33">
        <f t="shared" si="15"/>
        <v>0</v>
      </c>
      <c r="L42" s="33">
        <f t="shared" si="15"/>
        <v>0</v>
      </c>
      <c r="M42" s="165">
        <f t="shared" si="2"/>
        <v>0</v>
      </c>
    </row>
    <row r="43" spans="1:13" ht="19.5" hidden="1" thickBot="1" x14ac:dyDescent="0.35">
      <c r="A43" s="91" t="s">
        <v>40</v>
      </c>
      <c r="B43" s="87">
        <v>914</v>
      </c>
      <c r="C43" s="83" t="s">
        <v>1</v>
      </c>
      <c r="D43" s="83" t="s">
        <v>3</v>
      </c>
      <c r="E43" s="87"/>
      <c r="F43" s="87"/>
      <c r="G43" s="92">
        <v>0</v>
      </c>
      <c r="H43" s="92">
        <v>0</v>
      </c>
      <c r="I43" s="92">
        <v>0</v>
      </c>
      <c r="J43" s="92">
        <f t="shared" ref="G43:L44" si="16">J44</f>
        <v>0</v>
      </c>
      <c r="K43" s="92">
        <f t="shared" si="16"/>
        <v>0</v>
      </c>
      <c r="L43" s="92">
        <f t="shared" si="16"/>
        <v>0</v>
      </c>
      <c r="M43" s="165">
        <f t="shared" si="2"/>
        <v>0</v>
      </c>
    </row>
    <row r="44" spans="1:13" ht="19.5" hidden="1" thickBot="1" x14ac:dyDescent="0.35">
      <c r="A44" s="148" t="s">
        <v>56</v>
      </c>
      <c r="B44" s="149">
        <v>914</v>
      </c>
      <c r="C44" s="150" t="s">
        <v>1</v>
      </c>
      <c r="D44" s="150" t="s">
        <v>3</v>
      </c>
      <c r="E44" s="151" t="s">
        <v>57</v>
      </c>
      <c r="F44" s="149"/>
      <c r="G44" s="155">
        <v>0</v>
      </c>
      <c r="H44" s="155">
        <v>0</v>
      </c>
      <c r="I44" s="155">
        <v>0</v>
      </c>
      <c r="J44" s="155">
        <f t="shared" si="16"/>
        <v>0</v>
      </c>
      <c r="K44" s="155">
        <f t="shared" si="16"/>
        <v>0</v>
      </c>
      <c r="L44" s="155">
        <f t="shared" si="16"/>
        <v>0</v>
      </c>
      <c r="M44" s="165">
        <f t="shared" si="2"/>
        <v>0</v>
      </c>
    </row>
    <row r="45" spans="1:13" ht="75.75" hidden="1" thickBot="1" x14ac:dyDescent="0.35">
      <c r="A45" s="19" t="s">
        <v>141</v>
      </c>
      <c r="B45" s="27">
        <v>914</v>
      </c>
      <c r="C45" s="20" t="s">
        <v>1</v>
      </c>
      <c r="D45" s="20" t="s">
        <v>3</v>
      </c>
      <c r="E45" s="27" t="s">
        <v>66</v>
      </c>
      <c r="F45" s="27"/>
      <c r="G45" s="34">
        <v>0</v>
      </c>
      <c r="H45" s="34">
        <v>0</v>
      </c>
      <c r="I45" s="34">
        <v>0</v>
      </c>
      <c r="J45" s="34">
        <f t="shared" ref="H45:L45" si="17">SUM(J46:J47)</f>
        <v>0</v>
      </c>
      <c r="K45" s="34">
        <f t="shared" si="17"/>
        <v>0</v>
      </c>
      <c r="L45" s="34">
        <f t="shared" si="17"/>
        <v>0</v>
      </c>
      <c r="M45" s="165">
        <f t="shared" si="2"/>
        <v>0</v>
      </c>
    </row>
    <row r="46" spans="1:13" ht="132" hidden="1" thickBot="1" x14ac:dyDescent="0.35">
      <c r="A46" s="132" t="s">
        <v>111</v>
      </c>
      <c r="B46" s="23">
        <v>914</v>
      </c>
      <c r="C46" s="24" t="s">
        <v>1</v>
      </c>
      <c r="D46" s="24" t="s">
        <v>3</v>
      </c>
      <c r="E46" s="23" t="s">
        <v>41</v>
      </c>
      <c r="F46" s="23">
        <v>100</v>
      </c>
      <c r="G46" s="35"/>
      <c r="H46" s="35"/>
      <c r="I46" s="35"/>
      <c r="J46" s="35"/>
      <c r="K46" s="35"/>
      <c r="L46" s="35"/>
      <c r="M46" s="165">
        <f t="shared" si="2"/>
        <v>0</v>
      </c>
    </row>
    <row r="47" spans="1:13" ht="75.75" hidden="1" thickBot="1" x14ac:dyDescent="0.35">
      <c r="A47" s="132" t="s">
        <v>112</v>
      </c>
      <c r="B47" s="23">
        <v>914</v>
      </c>
      <c r="C47" s="24" t="s">
        <v>1</v>
      </c>
      <c r="D47" s="24" t="s">
        <v>3</v>
      </c>
      <c r="E47" s="23" t="s">
        <v>41</v>
      </c>
      <c r="F47" s="23">
        <v>200</v>
      </c>
      <c r="G47" s="35"/>
      <c r="H47" s="35"/>
      <c r="I47" s="35"/>
      <c r="J47" s="35"/>
      <c r="K47" s="35"/>
      <c r="L47" s="35"/>
      <c r="M47" s="165">
        <f t="shared" si="2"/>
        <v>0</v>
      </c>
    </row>
    <row r="48" spans="1:13" ht="38.25" thickBot="1" x14ac:dyDescent="0.35">
      <c r="A48" s="12" t="s">
        <v>67</v>
      </c>
      <c r="B48" s="10">
        <v>914</v>
      </c>
      <c r="C48" s="32" t="s">
        <v>3</v>
      </c>
      <c r="D48" s="32"/>
      <c r="E48" s="36"/>
      <c r="F48" s="36"/>
      <c r="G48" s="37">
        <v>882.09999999999991</v>
      </c>
      <c r="H48" s="37">
        <v>980</v>
      </c>
      <c r="I48" s="37">
        <v>980</v>
      </c>
      <c r="J48" s="37">
        <f t="shared" ref="H48:L48" si="18">+J49+J57+J53</f>
        <v>980</v>
      </c>
      <c r="K48" s="37">
        <f t="shared" si="18"/>
        <v>980</v>
      </c>
      <c r="L48" s="37">
        <f t="shared" si="18"/>
        <v>980</v>
      </c>
      <c r="M48" s="165">
        <f t="shared" si="2"/>
        <v>2842.1</v>
      </c>
    </row>
    <row r="49" spans="1:13" ht="57" thickBot="1" x14ac:dyDescent="0.35">
      <c r="A49" s="93" t="s">
        <v>68</v>
      </c>
      <c r="B49" s="87">
        <v>914</v>
      </c>
      <c r="C49" s="83" t="s">
        <v>3</v>
      </c>
      <c r="D49" s="83" t="s">
        <v>6</v>
      </c>
      <c r="E49" s="84"/>
      <c r="F49" s="84"/>
      <c r="G49" s="94">
        <v>0</v>
      </c>
      <c r="H49" s="94">
        <v>280</v>
      </c>
      <c r="I49" s="94">
        <v>280</v>
      </c>
      <c r="J49" s="94">
        <f t="shared" ref="G49:L51" si="19">J50</f>
        <v>280</v>
      </c>
      <c r="K49" s="94">
        <f t="shared" si="19"/>
        <v>280</v>
      </c>
      <c r="L49" s="94">
        <f t="shared" si="19"/>
        <v>280</v>
      </c>
      <c r="M49" s="165">
        <f t="shared" si="2"/>
        <v>560</v>
      </c>
    </row>
    <row r="50" spans="1:13" ht="19.5" thickBot="1" x14ac:dyDescent="0.35">
      <c r="A50" s="148" t="s">
        <v>56</v>
      </c>
      <c r="B50" s="149">
        <v>914</v>
      </c>
      <c r="C50" s="150" t="s">
        <v>3</v>
      </c>
      <c r="D50" s="150" t="s">
        <v>6</v>
      </c>
      <c r="E50" s="151" t="s">
        <v>57</v>
      </c>
      <c r="F50" s="151"/>
      <c r="G50" s="156">
        <v>0</v>
      </c>
      <c r="H50" s="156">
        <v>280</v>
      </c>
      <c r="I50" s="156">
        <v>280</v>
      </c>
      <c r="J50" s="156">
        <f t="shared" si="19"/>
        <v>280</v>
      </c>
      <c r="K50" s="156">
        <f t="shared" si="19"/>
        <v>280</v>
      </c>
      <c r="L50" s="156">
        <f t="shared" si="19"/>
        <v>280</v>
      </c>
      <c r="M50" s="165">
        <f t="shared" si="2"/>
        <v>560</v>
      </c>
    </row>
    <row r="51" spans="1:13" ht="57" thickBot="1" x14ac:dyDescent="0.35">
      <c r="A51" s="19" t="s">
        <v>215</v>
      </c>
      <c r="B51" s="27">
        <v>914</v>
      </c>
      <c r="C51" s="20" t="s">
        <v>3</v>
      </c>
      <c r="D51" s="20" t="s">
        <v>6</v>
      </c>
      <c r="E51" s="21" t="s">
        <v>64</v>
      </c>
      <c r="F51" s="21"/>
      <c r="G51" s="39">
        <v>0</v>
      </c>
      <c r="H51" s="39">
        <v>280</v>
      </c>
      <c r="I51" s="39">
        <v>280</v>
      </c>
      <c r="J51" s="39">
        <f t="shared" si="19"/>
        <v>280</v>
      </c>
      <c r="K51" s="39">
        <f t="shared" si="19"/>
        <v>280</v>
      </c>
      <c r="L51" s="39">
        <f t="shared" si="19"/>
        <v>280</v>
      </c>
      <c r="M51" s="165">
        <f t="shared" si="2"/>
        <v>560</v>
      </c>
    </row>
    <row r="52" spans="1:13" ht="94.5" thickBot="1" x14ac:dyDescent="0.35">
      <c r="A52" s="40" t="s">
        <v>154</v>
      </c>
      <c r="B52" s="23">
        <v>914</v>
      </c>
      <c r="C52" s="24" t="s">
        <v>3</v>
      </c>
      <c r="D52" s="24" t="s">
        <v>6</v>
      </c>
      <c r="E52" s="25" t="s">
        <v>28</v>
      </c>
      <c r="F52" s="25">
        <v>200</v>
      </c>
      <c r="G52" s="41">
        <v>0</v>
      </c>
      <c r="H52" s="41">
        <v>280</v>
      </c>
      <c r="I52" s="41">
        <v>280</v>
      </c>
      <c r="J52" s="41">
        <v>280</v>
      </c>
      <c r="K52" s="41">
        <v>280</v>
      </c>
      <c r="L52" s="41">
        <v>280</v>
      </c>
      <c r="M52" s="165">
        <f t="shared" si="2"/>
        <v>560</v>
      </c>
    </row>
    <row r="53" spans="1:13" ht="57" thickBot="1" x14ac:dyDescent="0.35">
      <c r="A53" s="91" t="s">
        <v>42</v>
      </c>
      <c r="B53" s="87">
        <v>914</v>
      </c>
      <c r="C53" s="95" t="s">
        <v>3</v>
      </c>
      <c r="D53" s="83" t="s">
        <v>13</v>
      </c>
      <c r="E53" s="87"/>
      <c r="F53" s="87"/>
      <c r="G53" s="92">
        <v>220.8</v>
      </c>
      <c r="H53" s="92">
        <v>0</v>
      </c>
      <c r="I53" s="92">
        <v>0</v>
      </c>
      <c r="J53" s="92">
        <f t="shared" ref="G53:L55" si="20">J54</f>
        <v>0</v>
      </c>
      <c r="K53" s="92">
        <f t="shared" si="20"/>
        <v>0</v>
      </c>
      <c r="L53" s="92">
        <f t="shared" si="20"/>
        <v>0</v>
      </c>
      <c r="M53" s="165">
        <f t="shared" si="2"/>
        <v>220.8</v>
      </c>
    </row>
    <row r="54" spans="1:13" ht="19.5" thickBot="1" x14ac:dyDescent="0.35">
      <c r="A54" s="148" t="s">
        <v>56</v>
      </c>
      <c r="B54" s="149">
        <v>914</v>
      </c>
      <c r="C54" s="157" t="s">
        <v>3</v>
      </c>
      <c r="D54" s="150" t="s">
        <v>13</v>
      </c>
      <c r="E54" s="151" t="s">
        <v>57</v>
      </c>
      <c r="F54" s="149"/>
      <c r="G54" s="155">
        <v>220.8</v>
      </c>
      <c r="H54" s="155">
        <v>0</v>
      </c>
      <c r="I54" s="155">
        <v>0</v>
      </c>
      <c r="J54" s="155">
        <f t="shared" si="20"/>
        <v>0</v>
      </c>
      <c r="K54" s="155">
        <f t="shared" si="20"/>
        <v>0</v>
      </c>
      <c r="L54" s="155">
        <f t="shared" si="20"/>
        <v>0</v>
      </c>
      <c r="M54" s="165">
        <f t="shared" si="2"/>
        <v>220.8</v>
      </c>
    </row>
    <row r="55" spans="1:13" ht="57" thickBot="1" x14ac:dyDescent="0.35">
      <c r="A55" s="19" t="s">
        <v>215</v>
      </c>
      <c r="B55" s="27">
        <v>914</v>
      </c>
      <c r="C55" s="43" t="s">
        <v>3</v>
      </c>
      <c r="D55" s="20" t="s">
        <v>13</v>
      </c>
      <c r="E55" s="21" t="s">
        <v>64</v>
      </c>
      <c r="F55" s="27"/>
      <c r="G55" s="34">
        <v>220.8</v>
      </c>
      <c r="H55" s="34">
        <v>0</v>
      </c>
      <c r="I55" s="34">
        <v>0</v>
      </c>
      <c r="J55" s="34">
        <f t="shared" si="20"/>
        <v>0</v>
      </c>
      <c r="K55" s="34">
        <f t="shared" si="20"/>
        <v>0</v>
      </c>
      <c r="L55" s="34">
        <f t="shared" si="20"/>
        <v>0</v>
      </c>
      <c r="M55" s="165">
        <f t="shared" si="2"/>
        <v>220.8</v>
      </c>
    </row>
    <row r="56" spans="1:13" ht="94.5" thickBot="1" x14ac:dyDescent="0.35">
      <c r="A56" s="40" t="s">
        <v>154</v>
      </c>
      <c r="B56" s="23">
        <v>914</v>
      </c>
      <c r="C56" s="42" t="s">
        <v>3</v>
      </c>
      <c r="D56" s="24" t="s">
        <v>13</v>
      </c>
      <c r="E56" s="25" t="s">
        <v>28</v>
      </c>
      <c r="F56" s="25">
        <v>600</v>
      </c>
      <c r="G56" s="35">
        <v>220.8</v>
      </c>
      <c r="H56" s="35">
        <v>0</v>
      </c>
      <c r="I56" s="35">
        <v>0</v>
      </c>
      <c r="J56" s="35">
        <v>0</v>
      </c>
      <c r="K56" s="35">
        <v>0</v>
      </c>
      <c r="L56" s="35">
        <v>0</v>
      </c>
      <c r="M56" s="165">
        <f t="shared" si="2"/>
        <v>220.8</v>
      </c>
    </row>
    <row r="57" spans="1:13" ht="38.25" thickBot="1" x14ac:dyDescent="0.35">
      <c r="A57" s="91" t="s">
        <v>24</v>
      </c>
      <c r="B57" s="87">
        <v>914</v>
      </c>
      <c r="C57" s="87" t="s">
        <v>3</v>
      </c>
      <c r="D57" s="83" t="s">
        <v>16</v>
      </c>
      <c r="E57" s="87"/>
      <c r="F57" s="87"/>
      <c r="G57" s="92">
        <v>661.3</v>
      </c>
      <c r="H57" s="92">
        <v>700</v>
      </c>
      <c r="I57" s="92">
        <v>700</v>
      </c>
      <c r="J57" s="92">
        <f t="shared" ref="H57:L57" si="21">+J58</f>
        <v>700</v>
      </c>
      <c r="K57" s="92">
        <f t="shared" si="21"/>
        <v>700</v>
      </c>
      <c r="L57" s="92">
        <f t="shared" si="21"/>
        <v>700</v>
      </c>
      <c r="M57" s="165">
        <f t="shared" si="2"/>
        <v>2061.3000000000002</v>
      </c>
    </row>
    <row r="58" spans="1:13" ht="19.5" thickBot="1" x14ac:dyDescent="0.35">
      <c r="A58" s="148" t="s">
        <v>56</v>
      </c>
      <c r="B58" s="149">
        <v>914</v>
      </c>
      <c r="C58" s="149" t="s">
        <v>3</v>
      </c>
      <c r="D58" s="150"/>
      <c r="E58" s="151" t="s">
        <v>57</v>
      </c>
      <c r="F58" s="149"/>
      <c r="G58" s="155">
        <v>661.3</v>
      </c>
      <c r="H58" s="155">
        <v>700</v>
      </c>
      <c r="I58" s="155">
        <v>700</v>
      </c>
      <c r="J58" s="155">
        <f t="shared" ref="G58:L59" si="22">J59</f>
        <v>700</v>
      </c>
      <c r="K58" s="155">
        <f t="shared" si="22"/>
        <v>700</v>
      </c>
      <c r="L58" s="155">
        <f t="shared" si="22"/>
        <v>700</v>
      </c>
      <c r="M58" s="165">
        <f t="shared" si="2"/>
        <v>2061.3000000000002</v>
      </c>
    </row>
    <row r="59" spans="1:13" ht="57" thickBot="1" x14ac:dyDescent="0.35">
      <c r="A59" s="19" t="s">
        <v>215</v>
      </c>
      <c r="B59" s="27">
        <v>914</v>
      </c>
      <c r="C59" s="27" t="s">
        <v>3</v>
      </c>
      <c r="D59" s="20" t="s">
        <v>16</v>
      </c>
      <c r="E59" s="21" t="s">
        <v>64</v>
      </c>
      <c r="F59" s="27"/>
      <c r="G59" s="34">
        <v>661.3</v>
      </c>
      <c r="H59" s="34">
        <v>700</v>
      </c>
      <c r="I59" s="34">
        <v>700</v>
      </c>
      <c r="J59" s="34">
        <f t="shared" si="22"/>
        <v>700</v>
      </c>
      <c r="K59" s="34">
        <f t="shared" si="22"/>
        <v>700</v>
      </c>
      <c r="L59" s="34">
        <f t="shared" si="22"/>
        <v>700</v>
      </c>
      <c r="M59" s="165">
        <f t="shared" si="2"/>
        <v>2061.3000000000002</v>
      </c>
    </row>
    <row r="60" spans="1:13" ht="75.75" thickBot="1" x14ac:dyDescent="0.35">
      <c r="A60" s="40" t="s">
        <v>155</v>
      </c>
      <c r="B60" s="23">
        <v>914</v>
      </c>
      <c r="C60" s="23" t="s">
        <v>3</v>
      </c>
      <c r="D60" s="24" t="s">
        <v>16</v>
      </c>
      <c r="E60" s="25" t="s">
        <v>29</v>
      </c>
      <c r="F60" s="23">
        <v>200</v>
      </c>
      <c r="G60" s="35">
        <v>661.3</v>
      </c>
      <c r="H60" s="35">
        <v>700</v>
      </c>
      <c r="I60" s="35">
        <v>700</v>
      </c>
      <c r="J60" s="35">
        <v>700</v>
      </c>
      <c r="K60" s="35">
        <v>700</v>
      </c>
      <c r="L60" s="35">
        <v>700</v>
      </c>
      <c r="M60" s="165">
        <f t="shared" si="2"/>
        <v>2061.3000000000002</v>
      </c>
    </row>
    <row r="61" spans="1:13" ht="19.5" thickBot="1" x14ac:dyDescent="0.35">
      <c r="A61" s="12" t="s">
        <v>69</v>
      </c>
      <c r="B61" s="32" t="s">
        <v>54</v>
      </c>
      <c r="C61" s="32" t="s">
        <v>4</v>
      </c>
      <c r="D61" s="36"/>
      <c r="E61" s="36"/>
      <c r="F61" s="37"/>
      <c r="G61" s="33">
        <v>67682.399999999994</v>
      </c>
      <c r="H61" s="33">
        <v>48426</v>
      </c>
      <c r="I61" s="33">
        <v>49446</v>
      </c>
      <c r="J61" s="33">
        <f t="shared" ref="H61:L61" si="23">+J66+J77+J62</f>
        <v>9931</v>
      </c>
      <c r="K61" s="33">
        <f t="shared" si="23"/>
        <v>9931</v>
      </c>
      <c r="L61" s="33">
        <f t="shared" si="23"/>
        <v>9931</v>
      </c>
      <c r="M61" s="165">
        <f t="shared" si="2"/>
        <v>165554.4</v>
      </c>
    </row>
    <row r="62" spans="1:13" ht="19.5" thickBot="1" x14ac:dyDescent="0.35">
      <c r="A62" s="166" t="s">
        <v>9</v>
      </c>
      <c r="B62" s="167">
        <v>914</v>
      </c>
      <c r="C62" s="168" t="s">
        <v>4</v>
      </c>
      <c r="D62" s="169" t="s">
        <v>8</v>
      </c>
      <c r="E62" s="167"/>
      <c r="F62" s="167"/>
      <c r="G62" s="170">
        <v>170.5</v>
      </c>
      <c r="H62" s="170">
        <v>71</v>
      </c>
      <c r="I62" s="170">
        <v>71</v>
      </c>
      <c r="J62" s="170">
        <f t="shared" ref="H62:L64" si="24">J63</f>
        <v>0</v>
      </c>
      <c r="K62" s="170">
        <f t="shared" si="24"/>
        <v>0</v>
      </c>
      <c r="L62" s="170">
        <f t="shared" si="24"/>
        <v>0</v>
      </c>
      <c r="M62" s="165">
        <f>G62+H62+I62</f>
        <v>312.5</v>
      </c>
    </row>
    <row r="63" spans="1:13" ht="19.5" thickBot="1" x14ac:dyDescent="0.35">
      <c r="A63" s="171" t="s">
        <v>56</v>
      </c>
      <c r="B63" s="172">
        <v>914</v>
      </c>
      <c r="C63" s="173" t="s">
        <v>4</v>
      </c>
      <c r="D63" s="174"/>
      <c r="E63" s="175" t="s">
        <v>57</v>
      </c>
      <c r="F63" s="172"/>
      <c r="G63" s="176">
        <v>170.5</v>
      </c>
      <c r="H63" s="176">
        <v>71</v>
      </c>
      <c r="I63" s="176">
        <v>71</v>
      </c>
      <c r="J63" s="176">
        <f t="shared" si="24"/>
        <v>0</v>
      </c>
      <c r="K63" s="176">
        <f t="shared" si="24"/>
        <v>0</v>
      </c>
      <c r="L63" s="176">
        <f t="shared" si="24"/>
        <v>0</v>
      </c>
      <c r="M63" s="165">
        <f>G63+H63+I63</f>
        <v>312.5</v>
      </c>
    </row>
    <row r="64" spans="1:13" ht="38.25" thickBot="1" x14ac:dyDescent="0.35">
      <c r="A64" s="177" t="s">
        <v>230</v>
      </c>
      <c r="B64" s="178">
        <v>914</v>
      </c>
      <c r="C64" s="179" t="s">
        <v>4</v>
      </c>
      <c r="D64" s="180" t="s">
        <v>8</v>
      </c>
      <c r="E64" s="181" t="s">
        <v>64</v>
      </c>
      <c r="F64" s="178"/>
      <c r="G64" s="182">
        <v>170.5</v>
      </c>
      <c r="H64" s="182">
        <v>71</v>
      </c>
      <c r="I64" s="182">
        <v>71</v>
      </c>
      <c r="J64" s="182">
        <f t="shared" si="24"/>
        <v>0</v>
      </c>
      <c r="K64" s="182">
        <f t="shared" si="24"/>
        <v>0</v>
      </c>
      <c r="L64" s="182">
        <f t="shared" si="24"/>
        <v>0</v>
      </c>
      <c r="M64" s="165">
        <f>G64+H64+I64</f>
        <v>312.5</v>
      </c>
    </row>
    <row r="65" spans="1:13" ht="113.25" thickBot="1" x14ac:dyDescent="0.35">
      <c r="A65" s="183" t="s">
        <v>231</v>
      </c>
      <c r="B65" s="184">
        <v>914</v>
      </c>
      <c r="C65" s="185" t="s">
        <v>4</v>
      </c>
      <c r="D65" s="186" t="s">
        <v>8</v>
      </c>
      <c r="E65" s="122" t="s">
        <v>253</v>
      </c>
      <c r="F65" s="184">
        <v>200</v>
      </c>
      <c r="G65" s="188">
        <v>170.5</v>
      </c>
      <c r="H65" s="188">
        <v>71</v>
      </c>
      <c r="I65" s="188">
        <v>71</v>
      </c>
      <c r="J65" s="188"/>
      <c r="K65" s="188"/>
      <c r="L65" s="188"/>
      <c r="M65" s="165">
        <f>G65+H65+I65</f>
        <v>312.5</v>
      </c>
    </row>
    <row r="66" spans="1:13" ht="19.5" thickBot="1" x14ac:dyDescent="0.35">
      <c r="A66" s="91" t="s">
        <v>70</v>
      </c>
      <c r="B66" s="87">
        <v>914</v>
      </c>
      <c r="C66" s="87" t="s">
        <v>4</v>
      </c>
      <c r="D66" s="83" t="s">
        <v>6</v>
      </c>
      <c r="E66" s="87"/>
      <c r="F66" s="87"/>
      <c r="G66" s="92">
        <v>67381.899999999994</v>
      </c>
      <c r="H66" s="92">
        <v>48155</v>
      </c>
      <c r="I66" s="92">
        <v>49175</v>
      </c>
      <c r="J66" s="92">
        <f t="shared" ref="H66:L66" si="25">J67</f>
        <v>9731</v>
      </c>
      <c r="K66" s="92">
        <f t="shared" si="25"/>
        <v>9731</v>
      </c>
      <c r="L66" s="92">
        <f t="shared" si="25"/>
        <v>9731</v>
      </c>
      <c r="M66" s="165">
        <f t="shared" si="2"/>
        <v>164711.9</v>
      </c>
    </row>
    <row r="67" spans="1:13" ht="19.5" thickBot="1" x14ac:dyDescent="0.35">
      <c r="A67" s="158" t="s">
        <v>216</v>
      </c>
      <c r="B67" s="149">
        <v>914</v>
      </c>
      <c r="C67" s="149" t="s">
        <v>4</v>
      </c>
      <c r="D67" s="150" t="s">
        <v>6</v>
      </c>
      <c r="E67" s="149" t="s">
        <v>71</v>
      </c>
      <c r="F67" s="149"/>
      <c r="G67" s="155">
        <v>67381.899999999994</v>
      </c>
      <c r="H67" s="155">
        <v>48155</v>
      </c>
      <c r="I67" s="155">
        <v>49175</v>
      </c>
      <c r="J67" s="155">
        <f t="shared" ref="H67:L67" si="26">J68+J75</f>
        <v>9731</v>
      </c>
      <c r="K67" s="155">
        <f t="shared" si="26"/>
        <v>9731</v>
      </c>
      <c r="L67" s="155">
        <f t="shared" si="26"/>
        <v>9731</v>
      </c>
      <c r="M67" s="165">
        <f t="shared" si="2"/>
        <v>164711.9</v>
      </c>
    </row>
    <row r="68" spans="1:13" ht="94.5" thickBot="1" x14ac:dyDescent="0.35">
      <c r="A68" s="19" t="s">
        <v>173</v>
      </c>
      <c r="B68" s="27">
        <v>914</v>
      </c>
      <c r="C68" s="27" t="s">
        <v>4</v>
      </c>
      <c r="D68" s="20" t="s">
        <v>6</v>
      </c>
      <c r="E68" s="21" t="s">
        <v>72</v>
      </c>
      <c r="F68" s="27"/>
      <c r="G68" s="34">
        <v>67381.899999999994</v>
      </c>
      <c r="H68" s="34">
        <v>48155</v>
      </c>
      <c r="I68" s="34">
        <v>49175</v>
      </c>
      <c r="J68" s="34">
        <f t="shared" ref="H68:L68" si="27">SUM(J69:J74)</f>
        <v>9731</v>
      </c>
      <c r="K68" s="34">
        <f t="shared" si="27"/>
        <v>9731</v>
      </c>
      <c r="L68" s="34">
        <f t="shared" si="27"/>
        <v>9731</v>
      </c>
      <c r="M68" s="165">
        <f t="shared" si="2"/>
        <v>164711.9</v>
      </c>
    </row>
    <row r="69" spans="1:13" ht="57" hidden="1" thickBot="1" x14ac:dyDescent="0.35">
      <c r="A69" s="143" t="s">
        <v>121</v>
      </c>
      <c r="B69" s="23">
        <v>914</v>
      </c>
      <c r="C69" s="23" t="s">
        <v>4</v>
      </c>
      <c r="D69" s="24" t="s">
        <v>6</v>
      </c>
      <c r="E69" s="196" t="s">
        <v>164</v>
      </c>
      <c r="F69" s="23">
        <v>200</v>
      </c>
      <c r="G69" s="35"/>
      <c r="H69" s="35"/>
      <c r="I69" s="35"/>
      <c r="J69" s="35"/>
      <c r="K69" s="35"/>
      <c r="L69" s="35"/>
      <c r="M69" s="165">
        <f t="shared" si="2"/>
        <v>0</v>
      </c>
    </row>
    <row r="70" spans="1:13" ht="57" hidden="1" thickBot="1" x14ac:dyDescent="0.35">
      <c r="A70" s="143" t="s">
        <v>122</v>
      </c>
      <c r="B70" s="23">
        <v>914</v>
      </c>
      <c r="C70" s="23" t="s">
        <v>4</v>
      </c>
      <c r="D70" s="24" t="s">
        <v>6</v>
      </c>
      <c r="E70" s="196" t="s">
        <v>165</v>
      </c>
      <c r="F70" s="23">
        <v>200</v>
      </c>
      <c r="G70" s="35"/>
      <c r="H70" s="35"/>
      <c r="I70" s="35"/>
      <c r="J70" s="35"/>
      <c r="K70" s="35"/>
      <c r="L70" s="35"/>
      <c r="M70" s="165">
        <f t="shared" si="2"/>
        <v>0</v>
      </c>
    </row>
    <row r="71" spans="1:13" ht="57" hidden="1" thickBot="1" x14ac:dyDescent="0.35">
      <c r="A71" s="143" t="s">
        <v>123</v>
      </c>
      <c r="B71" s="23">
        <v>914</v>
      </c>
      <c r="C71" s="23" t="s">
        <v>4</v>
      </c>
      <c r="D71" s="24" t="s">
        <v>6</v>
      </c>
      <c r="E71" s="196" t="s">
        <v>166</v>
      </c>
      <c r="F71" s="23">
        <v>200</v>
      </c>
      <c r="G71" s="35"/>
      <c r="H71" s="35"/>
      <c r="I71" s="35"/>
      <c r="J71" s="35"/>
      <c r="K71" s="35"/>
      <c r="L71" s="35"/>
      <c r="M71" s="165">
        <f t="shared" si="2"/>
        <v>0</v>
      </c>
    </row>
    <row r="72" spans="1:13" ht="57" hidden="1" thickBot="1" x14ac:dyDescent="0.35">
      <c r="A72" s="143" t="s">
        <v>124</v>
      </c>
      <c r="B72" s="23">
        <v>914</v>
      </c>
      <c r="C72" s="23" t="s">
        <v>4</v>
      </c>
      <c r="D72" s="24" t="s">
        <v>6</v>
      </c>
      <c r="E72" s="196" t="s">
        <v>167</v>
      </c>
      <c r="F72" s="23">
        <v>200</v>
      </c>
      <c r="G72" s="35">
        <v>0</v>
      </c>
      <c r="H72" s="35">
        <v>0</v>
      </c>
      <c r="I72" s="35">
        <v>0</v>
      </c>
      <c r="J72" s="35">
        <v>0</v>
      </c>
      <c r="K72" s="35">
        <v>0</v>
      </c>
      <c r="L72" s="35">
        <v>0</v>
      </c>
      <c r="M72" s="165">
        <f t="shared" si="2"/>
        <v>0</v>
      </c>
    </row>
    <row r="73" spans="1:13" ht="38.25" thickBot="1" x14ac:dyDescent="0.35">
      <c r="A73" s="143" t="s">
        <v>125</v>
      </c>
      <c r="B73" s="23">
        <v>914</v>
      </c>
      <c r="C73" s="23" t="s">
        <v>4</v>
      </c>
      <c r="D73" s="24" t="s">
        <v>6</v>
      </c>
      <c r="E73" s="196" t="s">
        <v>229</v>
      </c>
      <c r="F73" s="23">
        <v>200</v>
      </c>
      <c r="G73" s="35">
        <v>9209.7000000000007</v>
      </c>
      <c r="H73" s="35">
        <v>8711</v>
      </c>
      <c r="I73" s="35">
        <v>9731</v>
      </c>
      <c r="J73" s="35">
        <v>9731</v>
      </c>
      <c r="K73" s="35">
        <v>9731</v>
      </c>
      <c r="L73" s="35">
        <v>9731</v>
      </c>
      <c r="M73" s="165">
        <f t="shared" si="2"/>
        <v>27651.7</v>
      </c>
    </row>
    <row r="74" spans="1:13" ht="57" thickBot="1" x14ac:dyDescent="0.35">
      <c r="A74" s="143" t="s">
        <v>182</v>
      </c>
      <c r="B74" s="23">
        <v>914</v>
      </c>
      <c r="C74" s="23" t="s">
        <v>4</v>
      </c>
      <c r="D74" s="24" t="s">
        <v>6</v>
      </c>
      <c r="E74" s="196" t="s">
        <v>168</v>
      </c>
      <c r="F74" s="23">
        <v>200</v>
      </c>
      <c r="G74" s="35">
        <v>58172.2</v>
      </c>
      <c r="H74" s="35">
        <v>39444</v>
      </c>
      <c r="I74" s="35">
        <v>39444</v>
      </c>
      <c r="J74" s="35"/>
      <c r="K74" s="35"/>
      <c r="L74" s="35"/>
      <c r="M74" s="165">
        <f t="shared" si="2"/>
        <v>137060.20000000001</v>
      </c>
    </row>
    <row r="75" spans="1:13" ht="75.75" hidden="1" thickBot="1" x14ac:dyDescent="0.35">
      <c r="A75" s="19" t="s">
        <v>174</v>
      </c>
      <c r="B75" s="27">
        <v>914</v>
      </c>
      <c r="C75" s="27" t="s">
        <v>4</v>
      </c>
      <c r="D75" s="20" t="s">
        <v>6</v>
      </c>
      <c r="E75" s="79" t="s">
        <v>73</v>
      </c>
      <c r="F75" s="27"/>
      <c r="G75" s="34">
        <v>0</v>
      </c>
      <c r="H75" s="34">
        <v>0</v>
      </c>
      <c r="I75" s="34">
        <v>0</v>
      </c>
      <c r="J75" s="34">
        <f t="shared" ref="H75:L75" si="28">J76</f>
        <v>0</v>
      </c>
      <c r="K75" s="34">
        <f t="shared" si="28"/>
        <v>0</v>
      </c>
      <c r="L75" s="34">
        <f t="shared" si="28"/>
        <v>0</v>
      </c>
      <c r="M75" s="165">
        <f t="shared" si="2"/>
        <v>0</v>
      </c>
    </row>
    <row r="76" spans="1:13" ht="38.25" hidden="1" thickBot="1" x14ac:dyDescent="0.35">
      <c r="A76" s="143" t="s">
        <v>125</v>
      </c>
      <c r="B76" s="23">
        <v>914</v>
      </c>
      <c r="C76" s="23" t="s">
        <v>4</v>
      </c>
      <c r="D76" s="24" t="s">
        <v>6</v>
      </c>
      <c r="E76" s="126" t="s">
        <v>169</v>
      </c>
      <c r="F76" s="23">
        <v>200</v>
      </c>
      <c r="G76" s="35"/>
      <c r="H76" s="35"/>
      <c r="I76" s="35"/>
      <c r="J76" s="35"/>
      <c r="K76" s="35"/>
      <c r="L76" s="35"/>
      <c r="M76" s="165">
        <f t="shared" si="2"/>
        <v>0</v>
      </c>
    </row>
    <row r="77" spans="1:13" ht="19.5" thickBot="1" x14ac:dyDescent="0.35">
      <c r="A77" s="93" t="s">
        <v>10</v>
      </c>
      <c r="B77" s="87">
        <v>914</v>
      </c>
      <c r="C77" s="83" t="s">
        <v>4</v>
      </c>
      <c r="D77" s="83" t="s">
        <v>74</v>
      </c>
      <c r="E77" s="84"/>
      <c r="F77" s="84"/>
      <c r="G77" s="94">
        <v>130</v>
      </c>
      <c r="H77" s="94">
        <v>200</v>
      </c>
      <c r="I77" s="94">
        <v>200</v>
      </c>
      <c r="J77" s="94">
        <f t="shared" ref="G77:L78" si="29">J78</f>
        <v>200</v>
      </c>
      <c r="K77" s="94">
        <f t="shared" si="29"/>
        <v>200</v>
      </c>
      <c r="L77" s="94">
        <f t="shared" si="29"/>
        <v>200</v>
      </c>
      <c r="M77" s="165">
        <f t="shared" ref="M77:M141" si="30">G77+H77+I77</f>
        <v>530</v>
      </c>
    </row>
    <row r="78" spans="1:13" ht="19.5" thickBot="1" x14ac:dyDescent="0.35">
      <c r="A78" s="148" t="s">
        <v>56</v>
      </c>
      <c r="B78" s="149">
        <v>914</v>
      </c>
      <c r="C78" s="150" t="s">
        <v>4</v>
      </c>
      <c r="D78" s="150" t="s">
        <v>74</v>
      </c>
      <c r="E78" s="151" t="s">
        <v>57</v>
      </c>
      <c r="F78" s="151"/>
      <c r="G78" s="156">
        <v>130</v>
      </c>
      <c r="H78" s="156">
        <v>200</v>
      </c>
      <c r="I78" s="156">
        <v>200</v>
      </c>
      <c r="J78" s="156">
        <f t="shared" si="29"/>
        <v>200</v>
      </c>
      <c r="K78" s="156">
        <f t="shared" si="29"/>
        <v>200</v>
      </c>
      <c r="L78" s="156">
        <f t="shared" si="29"/>
        <v>200</v>
      </c>
      <c r="M78" s="165">
        <f t="shared" si="30"/>
        <v>530</v>
      </c>
    </row>
    <row r="79" spans="1:13" ht="38.25" thickBot="1" x14ac:dyDescent="0.35">
      <c r="A79" s="19" t="s">
        <v>142</v>
      </c>
      <c r="B79" s="27">
        <v>914</v>
      </c>
      <c r="C79" s="20" t="s">
        <v>4</v>
      </c>
      <c r="D79" s="20" t="s">
        <v>74</v>
      </c>
      <c r="E79" s="21" t="s">
        <v>64</v>
      </c>
      <c r="F79" s="21"/>
      <c r="G79" s="39">
        <v>130</v>
      </c>
      <c r="H79" s="39">
        <v>200</v>
      </c>
      <c r="I79" s="39">
        <v>200</v>
      </c>
      <c r="J79" s="39">
        <f t="shared" ref="H79:L79" si="31">SUM(J80:J84)</f>
        <v>200</v>
      </c>
      <c r="K79" s="39">
        <f t="shared" si="31"/>
        <v>200</v>
      </c>
      <c r="L79" s="39">
        <f t="shared" si="31"/>
        <v>200</v>
      </c>
      <c r="M79" s="165">
        <f t="shared" si="30"/>
        <v>530</v>
      </c>
    </row>
    <row r="80" spans="1:13" ht="57" thickBot="1" x14ac:dyDescent="0.35">
      <c r="A80" s="132" t="s">
        <v>114</v>
      </c>
      <c r="B80" s="23">
        <v>914</v>
      </c>
      <c r="C80" s="24" t="s">
        <v>4</v>
      </c>
      <c r="D80" s="24" t="s">
        <v>74</v>
      </c>
      <c r="E80" s="25" t="s">
        <v>256</v>
      </c>
      <c r="F80" s="25">
        <v>200</v>
      </c>
      <c r="G80" s="41">
        <v>130</v>
      </c>
      <c r="H80" s="41">
        <v>100</v>
      </c>
      <c r="I80" s="41">
        <v>100</v>
      </c>
      <c r="J80" s="41">
        <v>100</v>
      </c>
      <c r="K80" s="41">
        <v>100</v>
      </c>
      <c r="L80" s="41">
        <v>100</v>
      </c>
      <c r="M80" s="165">
        <f t="shared" si="30"/>
        <v>330</v>
      </c>
    </row>
    <row r="81" spans="1:13" ht="75.75" thickBot="1" x14ac:dyDescent="0.35">
      <c r="A81" s="132" t="s">
        <v>115</v>
      </c>
      <c r="B81" s="23">
        <v>914</v>
      </c>
      <c r="C81" s="24" t="s">
        <v>4</v>
      </c>
      <c r="D81" s="24" t="s">
        <v>74</v>
      </c>
      <c r="E81" s="25" t="s">
        <v>31</v>
      </c>
      <c r="F81" s="25">
        <v>200</v>
      </c>
      <c r="G81" s="41">
        <v>0</v>
      </c>
      <c r="H81" s="41">
        <v>100</v>
      </c>
      <c r="I81" s="41">
        <v>100</v>
      </c>
      <c r="J81" s="41">
        <v>100</v>
      </c>
      <c r="K81" s="41">
        <v>100</v>
      </c>
      <c r="L81" s="41">
        <v>100</v>
      </c>
      <c r="M81" s="165">
        <f t="shared" si="30"/>
        <v>200</v>
      </c>
    </row>
    <row r="82" spans="1:13" ht="57" hidden="1" thickBot="1" x14ac:dyDescent="0.35">
      <c r="A82" s="132" t="s">
        <v>116</v>
      </c>
      <c r="B82" s="23">
        <v>914</v>
      </c>
      <c r="C82" s="24" t="s">
        <v>4</v>
      </c>
      <c r="D82" s="24" t="s">
        <v>74</v>
      </c>
      <c r="E82" s="25" t="s">
        <v>30</v>
      </c>
      <c r="F82" s="25">
        <v>200</v>
      </c>
      <c r="G82" s="41">
        <v>0</v>
      </c>
      <c r="H82" s="41">
        <v>0</v>
      </c>
      <c r="I82" s="41">
        <v>0</v>
      </c>
      <c r="J82" s="41">
        <v>0</v>
      </c>
      <c r="K82" s="41">
        <v>0</v>
      </c>
      <c r="L82" s="41">
        <v>0</v>
      </c>
      <c r="M82" s="165">
        <f t="shared" si="30"/>
        <v>0</v>
      </c>
    </row>
    <row r="83" spans="1:13" ht="57" hidden="1" thickBot="1" x14ac:dyDescent="0.35">
      <c r="A83" s="140" t="s">
        <v>118</v>
      </c>
      <c r="B83" s="23">
        <v>914</v>
      </c>
      <c r="C83" s="24" t="s">
        <v>4</v>
      </c>
      <c r="D83" s="24" t="s">
        <v>74</v>
      </c>
      <c r="E83" s="25" t="s">
        <v>32</v>
      </c>
      <c r="F83" s="25">
        <v>200</v>
      </c>
      <c r="G83" s="41">
        <v>0</v>
      </c>
      <c r="H83" s="41">
        <v>0</v>
      </c>
      <c r="I83" s="41">
        <v>0</v>
      </c>
      <c r="J83" s="41">
        <v>0</v>
      </c>
      <c r="K83" s="41">
        <v>0</v>
      </c>
      <c r="L83" s="41">
        <v>0</v>
      </c>
      <c r="M83" s="165">
        <f t="shared" si="30"/>
        <v>0</v>
      </c>
    </row>
    <row r="84" spans="1:13" ht="75.75" hidden="1" thickBot="1" x14ac:dyDescent="0.35">
      <c r="A84" s="140" t="s">
        <v>119</v>
      </c>
      <c r="B84" s="23">
        <v>914</v>
      </c>
      <c r="C84" s="24" t="s">
        <v>4</v>
      </c>
      <c r="D84" s="24" t="s">
        <v>74</v>
      </c>
      <c r="E84" s="25" t="s">
        <v>102</v>
      </c>
      <c r="F84" s="25">
        <v>200</v>
      </c>
      <c r="G84" s="41">
        <v>0</v>
      </c>
      <c r="H84" s="41">
        <v>0</v>
      </c>
      <c r="I84" s="41">
        <v>0</v>
      </c>
      <c r="J84" s="41">
        <v>0</v>
      </c>
      <c r="K84" s="41">
        <v>0</v>
      </c>
      <c r="L84" s="41">
        <v>0</v>
      </c>
      <c r="M84" s="165">
        <f t="shared" si="30"/>
        <v>0</v>
      </c>
    </row>
    <row r="85" spans="1:13" ht="19.5" thickBot="1" x14ac:dyDescent="0.35">
      <c r="A85" s="9" t="s">
        <v>18</v>
      </c>
      <c r="B85" s="10">
        <v>914</v>
      </c>
      <c r="C85" s="10" t="s">
        <v>7</v>
      </c>
      <c r="D85" s="32"/>
      <c r="E85" s="10"/>
      <c r="F85" s="10"/>
      <c r="G85" s="33">
        <v>69344.600000000006</v>
      </c>
      <c r="H85" s="33">
        <v>46886.1</v>
      </c>
      <c r="I85" s="33">
        <v>89874.599999999991</v>
      </c>
      <c r="J85" s="33">
        <f t="shared" ref="H85:L85" si="32">+J86+J92+J99+J115</f>
        <v>35477.5</v>
      </c>
      <c r="K85" s="33">
        <f t="shared" si="32"/>
        <v>35477.5</v>
      </c>
      <c r="L85" s="33">
        <f t="shared" si="32"/>
        <v>35477.5</v>
      </c>
      <c r="M85" s="165">
        <f t="shared" si="30"/>
        <v>206105.3</v>
      </c>
    </row>
    <row r="86" spans="1:13" ht="19.5" thickBot="1" x14ac:dyDescent="0.35">
      <c r="A86" s="91" t="s">
        <v>19</v>
      </c>
      <c r="B86" s="87">
        <v>914</v>
      </c>
      <c r="C86" s="87" t="s">
        <v>7</v>
      </c>
      <c r="D86" s="83" t="s">
        <v>0</v>
      </c>
      <c r="E86" s="87"/>
      <c r="F86" s="87"/>
      <c r="G86" s="92">
        <v>70</v>
      </c>
      <c r="H86" s="92">
        <v>70</v>
      </c>
      <c r="I86" s="92">
        <v>50</v>
      </c>
      <c r="J86" s="92">
        <f t="shared" ref="G86:L87" si="33">J87</f>
        <v>50</v>
      </c>
      <c r="K86" s="92">
        <f t="shared" si="33"/>
        <v>50</v>
      </c>
      <c r="L86" s="92">
        <f t="shared" si="33"/>
        <v>50</v>
      </c>
      <c r="M86" s="165">
        <f t="shared" si="30"/>
        <v>190</v>
      </c>
    </row>
    <row r="87" spans="1:13" ht="38.25" thickBot="1" x14ac:dyDescent="0.35">
      <c r="A87" s="159" t="s">
        <v>110</v>
      </c>
      <c r="B87" s="149">
        <v>914</v>
      </c>
      <c r="C87" s="157" t="s">
        <v>7</v>
      </c>
      <c r="D87" s="150" t="s">
        <v>0</v>
      </c>
      <c r="E87" s="149" t="s">
        <v>75</v>
      </c>
      <c r="F87" s="149"/>
      <c r="G87" s="155">
        <v>70</v>
      </c>
      <c r="H87" s="155">
        <v>70</v>
      </c>
      <c r="I87" s="155">
        <v>50</v>
      </c>
      <c r="J87" s="155">
        <f t="shared" si="33"/>
        <v>50</v>
      </c>
      <c r="K87" s="155">
        <f t="shared" si="33"/>
        <v>50</v>
      </c>
      <c r="L87" s="155">
        <f t="shared" si="33"/>
        <v>50</v>
      </c>
      <c r="M87" s="165">
        <f t="shared" si="30"/>
        <v>190</v>
      </c>
    </row>
    <row r="88" spans="1:13" ht="38.25" thickBot="1" x14ac:dyDescent="0.35">
      <c r="A88" s="19" t="s">
        <v>188</v>
      </c>
      <c r="B88" s="27">
        <v>914</v>
      </c>
      <c r="C88" s="43" t="s">
        <v>7</v>
      </c>
      <c r="D88" s="20" t="s">
        <v>0</v>
      </c>
      <c r="E88" s="27" t="s">
        <v>75</v>
      </c>
      <c r="F88" s="27"/>
      <c r="G88" s="34">
        <v>70</v>
      </c>
      <c r="H88" s="34">
        <v>70</v>
      </c>
      <c r="I88" s="34">
        <v>50</v>
      </c>
      <c r="J88" s="34">
        <f t="shared" ref="H88:L88" si="34">SUM(J89:J91)</f>
        <v>50</v>
      </c>
      <c r="K88" s="34">
        <f t="shared" si="34"/>
        <v>50</v>
      </c>
      <c r="L88" s="34">
        <f t="shared" si="34"/>
        <v>50</v>
      </c>
      <c r="M88" s="165">
        <f t="shared" si="30"/>
        <v>190</v>
      </c>
    </row>
    <row r="89" spans="1:13" ht="38.25" hidden="1" thickBot="1" x14ac:dyDescent="0.35">
      <c r="A89" s="140" t="s">
        <v>126</v>
      </c>
      <c r="B89" s="23">
        <v>914</v>
      </c>
      <c r="C89" s="23" t="s">
        <v>7</v>
      </c>
      <c r="D89" s="24" t="s">
        <v>0</v>
      </c>
      <c r="E89" s="25" t="s">
        <v>177</v>
      </c>
      <c r="F89" s="23">
        <v>200</v>
      </c>
      <c r="G89" s="35">
        <v>0</v>
      </c>
      <c r="H89" s="35">
        <v>0</v>
      </c>
      <c r="I89" s="35">
        <v>0</v>
      </c>
      <c r="J89" s="35">
        <v>0</v>
      </c>
      <c r="K89" s="35">
        <v>0</v>
      </c>
      <c r="L89" s="35">
        <v>0</v>
      </c>
      <c r="M89" s="165">
        <f t="shared" si="30"/>
        <v>0</v>
      </c>
    </row>
    <row r="90" spans="1:13" ht="94.5" thickBot="1" x14ac:dyDescent="0.35">
      <c r="A90" s="140" t="s">
        <v>127</v>
      </c>
      <c r="B90" s="23">
        <v>914</v>
      </c>
      <c r="C90" s="23" t="s">
        <v>7</v>
      </c>
      <c r="D90" s="24" t="s">
        <v>0</v>
      </c>
      <c r="E90" s="25" t="s">
        <v>178</v>
      </c>
      <c r="F90" s="23">
        <v>200</v>
      </c>
      <c r="G90" s="35">
        <v>70</v>
      </c>
      <c r="H90" s="35">
        <v>70</v>
      </c>
      <c r="I90" s="35">
        <v>50</v>
      </c>
      <c r="J90" s="35">
        <v>50</v>
      </c>
      <c r="K90" s="35">
        <v>50</v>
      </c>
      <c r="L90" s="35">
        <v>50</v>
      </c>
      <c r="M90" s="165">
        <f t="shared" si="30"/>
        <v>190</v>
      </c>
    </row>
    <row r="91" spans="1:13" ht="57" hidden="1" thickBot="1" x14ac:dyDescent="0.35">
      <c r="A91" s="140" t="s">
        <v>185</v>
      </c>
      <c r="B91" s="23">
        <v>914</v>
      </c>
      <c r="C91" s="23" t="s">
        <v>7</v>
      </c>
      <c r="D91" s="24" t="s">
        <v>0</v>
      </c>
      <c r="E91" s="25" t="s">
        <v>179</v>
      </c>
      <c r="F91" s="23">
        <v>200</v>
      </c>
      <c r="G91" s="35">
        <v>0</v>
      </c>
      <c r="H91" s="35">
        <v>0</v>
      </c>
      <c r="I91" s="35">
        <v>0</v>
      </c>
      <c r="J91" s="35">
        <v>0</v>
      </c>
      <c r="K91" s="35">
        <v>0</v>
      </c>
      <c r="L91" s="35">
        <v>0</v>
      </c>
      <c r="M91" s="165">
        <f t="shared" si="30"/>
        <v>0</v>
      </c>
    </row>
    <row r="92" spans="1:13" ht="19.5" thickBot="1" x14ac:dyDescent="0.35">
      <c r="A92" s="91" t="s">
        <v>20</v>
      </c>
      <c r="B92" s="87">
        <v>914</v>
      </c>
      <c r="C92" s="87" t="s">
        <v>7</v>
      </c>
      <c r="D92" s="83" t="s">
        <v>1</v>
      </c>
      <c r="E92" s="87"/>
      <c r="F92" s="87"/>
      <c r="G92" s="92">
        <v>14255.800000000001</v>
      </c>
      <c r="H92" s="92">
        <v>4098.2</v>
      </c>
      <c r="I92" s="92">
        <v>4098.2</v>
      </c>
      <c r="J92" s="92">
        <f t="shared" ref="H92:L92" si="35">+J93</f>
        <v>200</v>
      </c>
      <c r="K92" s="92">
        <f t="shared" si="35"/>
        <v>200</v>
      </c>
      <c r="L92" s="92">
        <f t="shared" si="35"/>
        <v>200</v>
      </c>
      <c r="M92" s="165">
        <f t="shared" si="30"/>
        <v>22452.2</v>
      </c>
    </row>
    <row r="93" spans="1:13" ht="38.25" thickBot="1" x14ac:dyDescent="0.35">
      <c r="A93" s="159" t="s">
        <v>110</v>
      </c>
      <c r="B93" s="149">
        <v>914</v>
      </c>
      <c r="C93" s="157" t="s">
        <v>7</v>
      </c>
      <c r="D93" s="150" t="s">
        <v>1</v>
      </c>
      <c r="E93" s="149" t="s">
        <v>76</v>
      </c>
      <c r="F93" s="149"/>
      <c r="G93" s="155">
        <v>14255.800000000001</v>
      </c>
      <c r="H93" s="155">
        <v>4098.2</v>
      </c>
      <c r="I93" s="155">
        <v>4098.2</v>
      </c>
      <c r="J93" s="155">
        <f t="shared" ref="H93:L93" si="36">J94</f>
        <v>200</v>
      </c>
      <c r="K93" s="155">
        <f t="shared" si="36"/>
        <v>200</v>
      </c>
      <c r="L93" s="155">
        <f t="shared" si="36"/>
        <v>200</v>
      </c>
      <c r="M93" s="165">
        <f t="shared" si="30"/>
        <v>22452.2</v>
      </c>
    </row>
    <row r="94" spans="1:13" ht="38.25" thickBot="1" x14ac:dyDescent="0.35">
      <c r="A94" s="19" t="s">
        <v>188</v>
      </c>
      <c r="B94" s="27">
        <v>914</v>
      </c>
      <c r="C94" s="43" t="s">
        <v>7</v>
      </c>
      <c r="D94" s="20" t="s">
        <v>1</v>
      </c>
      <c r="E94" s="27" t="s">
        <v>77</v>
      </c>
      <c r="F94" s="27"/>
      <c r="G94" s="34">
        <v>14255.800000000001</v>
      </c>
      <c r="H94" s="34">
        <v>4098.2</v>
      </c>
      <c r="I94" s="34">
        <v>4098.2</v>
      </c>
      <c r="J94" s="34">
        <f t="shared" ref="H94:L94" si="37">SUM(J95:J98)</f>
        <v>200</v>
      </c>
      <c r="K94" s="34">
        <f t="shared" si="37"/>
        <v>200</v>
      </c>
      <c r="L94" s="34">
        <f t="shared" si="37"/>
        <v>200</v>
      </c>
      <c r="M94" s="165">
        <f t="shared" si="30"/>
        <v>22452.2</v>
      </c>
    </row>
    <row r="95" spans="1:13" ht="75.75" thickBot="1" x14ac:dyDescent="0.35">
      <c r="A95" s="140" t="s">
        <v>187</v>
      </c>
      <c r="B95" s="23">
        <v>914</v>
      </c>
      <c r="C95" s="23" t="s">
        <v>7</v>
      </c>
      <c r="D95" s="24" t="s">
        <v>1</v>
      </c>
      <c r="E95" s="126" t="s">
        <v>186</v>
      </c>
      <c r="F95" s="23">
        <v>200</v>
      </c>
      <c r="G95" s="35">
        <v>4433.5</v>
      </c>
      <c r="H95" s="35">
        <v>3898.2</v>
      </c>
      <c r="I95" s="35">
        <v>3898.2</v>
      </c>
      <c r="J95" s="35"/>
      <c r="K95" s="35"/>
      <c r="L95" s="35"/>
      <c r="M95" s="165">
        <f t="shared" si="30"/>
        <v>12229.900000000001</v>
      </c>
    </row>
    <row r="96" spans="1:13" ht="57" thickBot="1" x14ac:dyDescent="0.35">
      <c r="A96" s="140" t="s">
        <v>129</v>
      </c>
      <c r="B96" s="23">
        <v>914</v>
      </c>
      <c r="C96" s="23" t="s">
        <v>7</v>
      </c>
      <c r="D96" s="24" t="s">
        <v>1</v>
      </c>
      <c r="E96" s="126" t="s">
        <v>180</v>
      </c>
      <c r="F96" s="23">
        <v>200</v>
      </c>
      <c r="G96" s="35">
        <v>713.1</v>
      </c>
      <c r="H96" s="35">
        <v>200</v>
      </c>
      <c r="I96" s="35">
        <v>200</v>
      </c>
      <c r="J96" s="35">
        <v>200</v>
      </c>
      <c r="K96" s="35">
        <v>200</v>
      </c>
      <c r="L96" s="35">
        <v>200</v>
      </c>
      <c r="M96" s="165">
        <f t="shared" si="30"/>
        <v>1113.0999999999999</v>
      </c>
    </row>
    <row r="97" spans="1:13" ht="57" thickBot="1" x14ac:dyDescent="0.35">
      <c r="A97" s="140" t="s">
        <v>128</v>
      </c>
      <c r="B97" s="23">
        <v>914</v>
      </c>
      <c r="C97" s="23" t="s">
        <v>7</v>
      </c>
      <c r="D97" s="24" t="s">
        <v>1</v>
      </c>
      <c r="E97" s="126" t="s">
        <v>260</v>
      </c>
      <c r="F97" s="23">
        <v>200</v>
      </c>
      <c r="G97" s="35">
        <v>7547</v>
      </c>
      <c r="H97" s="35">
        <v>0</v>
      </c>
      <c r="I97" s="35">
        <v>0</v>
      </c>
      <c r="J97" s="35">
        <v>0</v>
      </c>
      <c r="K97" s="35">
        <v>0</v>
      </c>
      <c r="L97" s="35">
        <v>0</v>
      </c>
      <c r="M97" s="165">
        <f t="shared" si="30"/>
        <v>7547</v>
      </c>
    </row>
    <row r="98" spans="1:13" ht="57" thickBot="1" x14ac:dyDescent="0.35">
      <c r="A98" s="140" t="s">
        <v>264</v>
      </c>
      <c r="B98" s="23">
        <v>914</v>
      </c>
      <c r="C98" s="23" t="s">
        <v>7</v>
      </c>
      <c r="D98" s="24" t="s">
        <v>1</v>
      </c>
      <c r="E98" s="126" t="s">
        <v>263</v>
      </c>
      <c r="F98" s="23">
        <v>200</v>
      </c>
      <c r="G98" s="35">
        <v>1562.2</v>
      </c>
      <c r="H98" s="35">
        <v>0</v>
      </c>
      <c r="I98" s="35">
        <v>0</v>
      </c>
      <c r="J98" s="35">
        <v>0</v>
      </c>
      <c r="K98" s="35">
        <v>0</v>
      </c>
      <c r="L98" s="35">
        <v>0</v>
      </c>
      <c r="M98" s="165">
        <f t="shared" si="30"/>
        <v>1562.2</v>
      </c>
    </row>
    <row r="99" spans="1:13" ht="19.5" thickBot="1" x14ac:dyDescent="0.35">
      <c r="A99" s="91" t="s">
        <v>11</v>
      </c>
      <c r="B99" s="87">
        <v>914</v>
      </c>
      <c r="C99" s="87" t="s">
        <v>7</v>
      </c>
      <c r="D99" s="83" t="s">
        <v>3</v>
      </c>
      <c r="E99" s="87"/>
      <c r="F99" s="87"/>
      <c r="G99" s="92">
        <v>44311.4</v>
      </c>
      <c r="H99" s="92">
        <v>42717.9</v>
      </c>
      <c r="I99" s="92">
        <v>35726.399999999994</v>
      </c>
      <c r="J99" s="92">
        <f t="shared" ref="H99:L100" si="38">J100</f>
        <v>35227.5</v>
      </c>
      <c r="K99" s="92">
        <f t="shared" si="38"/>
        <v>35227.5</v>
      </c>
      <c r="L99" s="92">
        <f t="shared" si="38"/>
        <v>35227.5</v>
      </c>
      <c r="M99" s="165">
        <f t="shared" si="30"/>
        <v>122755.7</v>
      </c>
    </row>
    <row r="100" spans="1:13" ht="38.25" thickBot="1" x14ac:dyDescent="0.35">
      <c r="A100" s="159" t="s">
        <v>110</v>
      </c>
      <c r="B100" s="149">
        <v>914</v>
      </c>
      <c r="C100" s="157" t="s">
        <v>7</v>
      </c>
      <c r="D100" s="150" t="s">
        <v>3</v>
      </c>
      <c r="E100" s="149" t="s">
        <v>76</v>
      </c>
      <c r="F100" s="149"/>
      <c r="G100" s="155">
        <v>44311.4</v>
      </c>
      <c r="H100" s="155">
        <v>42717.9</v>
      </c>
      <c r="I100" s="155">
        <v>35726.399999999994</v>
      </c>
      <c r="J100" s="155">
        <f t="shared" si="38"/>
        <v>35227.5</v>
      </c>
      <c r="K100" s="155">
        <f t="shared" si="38"/>
        <v>35227.5</v>
      </c>
      <c r="L100" s="155">
        <f t="shared" si="38"/>
        <v>35227.5</v>
      </c>
      <c r="M100" s="165">
        <f t="shared" si="30"/>
        <v>122755.7</v>
      </c>
    </row>
    <row r="101" spans="1:13" ht="38.25" thickBot="1" x14ac:dyDescent="0.35">
      <c r="A101" s="19" t="s">
        <v>189</v>
      </c>
      <c r="B101" s="27">
        <v>914</v>
      </c>
      <c r="C101" s="43" t="s">
        <v>7</v>
      </c>
      <c r="D101" s="20" t="s">
        <v>3</v>
      </c>
      <c r="E101" s="27" t="s">
        <v>78</v>
      </c>
      <c r="F101" s="27"/>
      <c r="G101" s="34">
        <v>44311.4</v>
      </c>
      <c r="H101" s="34">
        <v>42717.9</v>
      </c>
      <c r="I101" s="34">
        <v>35726.399999999994</v>
      </c>
      <c r="J101" s="34">
        <f t="shared" ref="H101:L101" si="39">SUM(J102:J114)</f>
        <v>35227.5</v>
      </c>
      <c r="K101" s="34">
        <f t="shared" si="39"/>
        <v>35227.5</v>
      </c>
      <c r="L101" s="34">
        <f t="shared" si="39"/>
        <v>35227.5</v>
      </c>
      <c r="M101" s="165">
        <f t="shared" si="30"/>
        <v>122755.7</v>
      </c>
    </row>
    <row r="102" spans="1:13" ht="94.5" thickBot="1" x14ac:dyDescent="0.35">
      <c r="A102" s="140" t="s">
        <v>130</v>
      </c>
      <c r="B102" s="23">
        <v>914</v>
      </c>
      <c r="C102" s="23" t="s">
        <v>7</v>
      </c>
      <c r="D102" s="24" t="s">
        <v>3</v>
      </c>
      <c r="E102" s="126" t="s">
        <v>193</v>
      </c>
      <c r="F102" s="23">
        <v>200</v>
      </c>
      <c r="G102" s="35">
        <v>3605</v>
      </c>
      <c r="H102" s="35">
        <v>4284.8</v>
      </c>
      <c r="I102" s="35">
        <v>4284.8</v>
      </c>
      <c r="J102" s="35">
        <v>4284.8</v>
      </c>
      <c r="K102" s="35">
        <v>4284.8</v>
      </c>
      <c r="L102" s="35">
        <v>4284.8</v>
      </c>
      <c r="M102" s="165">
        <f t="shared" si="30"/>
        <v>12174.6</v>
      </c>
    </row>
    <row r="103" spans="1:13" ht="38.25" thickBot="1" x14ac:dyDescent="0.35">
      <c r="A103" s="140" t="s">
        <v>131</v>
      </c>
      <c r="B103" s="23">
        <v>914</v>
      </c>
      <c r="C103" s="23" t="s">
        <v>7</v>
      </c>
      <c r="D103" s="24" t="s">
        <v>3</v>
      </c>
      <c r="E103" s="126" t="s">
        <v>194</v>
      </c>
      <c r="F103" s="23">
        <v>200</v>
      </c>
      <c r="G103" s="35">
        <v>1820.6</v>
      </c>
      <c r="H103" s="35">
        <v>800</v>
      </c>
      <c r="I103" s="35">
        <v>800</v>
      </c>
      <c r="J103" s="35">
        <v>800</v>
      </c>
      <c r="K103" s="35">
        <v>800</v>
      </c>
      <c r="L103" s="35">
        <v>800</v>
      </c>
      <c r="M103" s="165">
        <f t="shared" si="30"/>
        <v>3420.6</v>
      </c>
    </row>
    <row r="104" spans="1:13" ht="57" thickBot="1" x14ac:dyDescent="0.35">
      <c r="A104" s="140" t="s">
        <v>195</v>
      </c>
      <c r="B104" s="23">
        <v>914</v>
      </c>
      <c r="C104" s="23" t="s">
        <v>7</v>
      </c>
      <c r="D104" s="24" t="s">
        <v>3</v>
      </c>
      <c r="E104" s="126" t="s">
        <v>203</v>
      </c>
      <c r="F104" s="23">
        <v>200</v>
      </c>
      <c r="G104" s="35">
        <v>5488.1</v>
      </c>
      <c r="H104" s="35">
        <v>2443</v>
      </c>
      <c r="I104" s="35">
        <v>3000</v>
      </c>
      <c r="J104" s="35">
        <v>3000</v>
      </c>
      <c r="K104" s="35">
        <v>3000</v>
      </c>
      <c r="L104" s="35">
        <v>3000</v>
      </c>
      <c r="M104" s="165">
        <f t="shared" si="30"/>
        <v>10931.1</v>
      </c>
    </row>
    <row r="105" spans="1:13" ht="57" hidden="1" thickBot="1" x14ac:dyDescent="0.35">
      <c r="A105" s="140" t="s">
        <v>201</v>
      </c>
      <c r="B105" s="23">
        <v>914</v>
      </c>
      <c r="C105" s="23" t="s">
        <v>7</v>
      </c>
      <c r="D105" s="24" t="s">
        <v>3</v>
      </c>
      <c r="E105" s="126" t="s">
        <v>202</v>
      </c>
      <c r="F105" s="23">
        <v>200</v>
      </c>
      <c r="G105" s="35">
        <v>0</v>
      </c>
      <c r="H105" s="35">
        <v>0</v>
      </c>
      <c r="I105" s="35">
        <v>0</v>
      </c>
      <c r="J105" s="35">
        <v>0</v>
      </c>
      <c r="K105" s="35">
        <v>0</v>
      </c>
      <c r="L105" s="35">
        <v>0</v>
      </c>
      <c r="M105" s="165">
        <f t="shared" si="30"/>
        <v>0</v>
      </c>
    </row>
    <row r="106" spans="1:13" ht="38.25" thickBot="1" x14ac:dyDescent="0.35">
      <c r="A106" s="140" t="s">
        <v>132</v>
      </c>
      <c r="B106" s="23">
        <v>914</v>
      </c>
      <c r="C106" s="23" t="s">
        <v>7</v>
      </c>
      <c r="D106" s="24" t="s">
        <v>3</v>
      </c>
      <c r="E106" s="126" t="s">
        <v>197</v>
      </c>
      <c r="F106" s="23">
        <v>200</v>
      </c>
      <c r="G106" s="35">
        <v>1691.7</v>
      </c>
      <c r="H106" s="35">
        <v>1350</v>
      </c>
      <c r="I106" s="35">
        <v>1350</v>
      </c>
      <c r="J106" s="35">
        <v>1350</v>
      </c>
      <c r="K106" s="35">
        <v>1350</v>
      </c>
      <c r="L106" s="35">
        <v>1350</v>
      </c>
      <c r="M106" s="165">
        <f t="shared" si="30"/>
        <v>4391.7</v>
      </c>
    </row>
    <row r="107" spans="1:13" ht="57" thickBot="1" x14ac:dyDescent="0.35">
      <c r="A107" s="140" t="s">
        <v>243</v>
      </c>
      <c r="B107" s="44">
        <v>914</v>
      </c>
      <c r="C107" s="45" t="s">
        <v>7</v>
      </c>
      <c r="D107" s="46" t="s">
        <v>3</v>
      </c>
      <c r="E107" s="126" t="s">
        <v>198</v>
      </c>
      <c r="F107" s="44">
        <v>200</v>
      </c>
      <c r="G107" s="35">
        <v>82.2</v>
      </c>
      <c r="H107" s="35">
        <v>100</v>
      </c>
      <c r="I107" s="35">
        <v>100</v>
      </c>
      <c r="J107" s="35">
        <v>100</v>
      </c>
      <c r="K107" s="35">
        <v>100</v>
      </c>
      <c r="L107" s="35">
        <v>100</v>
      </c>
      <c r="M107" s="165">
        <f t="shared" si="30"/>
        <v>282.2</v>
      </c>
    </row>
    <row r="108" spans="1:13" ht="57" thickBot="1" x14ac:dyDescent="0.35">
      <c r="A108" s="140" t="s">
        <v>133</v>
      </c>
      <c r="B108" s="44">
        <v>914</v>
      </c>
      <c r="C108" s="45" t="s">
        <v>7</v>
      </c>
      <c r="D108" s="46" t="s">
        <v>3</v>
      </c>
      <c r="E108" s="126" t="s">
        <v>17</v>
      </c>
      <c r="F108" s="44">
        <v>200</v>
      </c>
      <c r="G108" s="35">
        <v>678.9</v>
      </c>
      <c r="H108" s="35">
        <v>400</v>
      </c>
      <c r="I108" s="35">
        <v>400</v>
      </c>
      <c r="J108" s="35">
        <v>400</v>
      </c>
      <c r="K108" s="35">
        <v>400</v>
      </c>
      <c r="L108" s="35">
        <v>400</v>
      </c>
      <c r="M108" s="165">
        <f t="shared" si="30"/>
        <v>1478.9</v>
      </c>
    </row>
    <row r="109" spans="1:13" ht="57" thickBot="1" x14ac:dyDescent="0.35">
      <c r="A109" s="140" t="s">
        <v>134</v>
      </c>
      <c r="B109" s="44">
        <v>914</v>
      </c>
      <c r="C109" s="45" t="s">
        <v>7</v>
      </c>
      <c r="D109" s="46" t="s">
        <v>3</v>
      </c>
      <c r="E109" s="126" t="s">
        <v>199</v>
      </c>
      <c r="F109" s="44">
        <v>200</v>
      </c>
      <c r="G109" s="35">
        <v>250</v>
      </c>
      <c r="H109" s="35">
        <v>250</v>
      </c>
      <c r="I109" s="35">
        <v>250</v>
      </c>
      <c r="J109" s="35">
        <v>250</v>
      </c>
      <c r="K109" s="35">
        <v>250</v>
      </c>
      <c r="L109" s="35">
        <v>250</v>
      </c>
      <c r="M109" s="165">
        <f t="shared" si="30"/>
        <v>750</v>
      </c>
    </row>
    <row r="110" spans="1:13" ht="57" thickBot="1" x14ac:dyDescent="0.35">
      <c r="A110" s="140" t="s">
        <v>200</v>
      </c>
      <c r="B110" s="23">
        <v>914</v>
      </c>
      <c r="C110" s="42" t="s">
        <v>7</v>
      </c>
      <c r="D110" s="24" t="s">
        <v>3</v>
      </c>
      <c r="E110" s="126" t="s">
        <v>196</v>
      </c>
      <c r="F110" s="23">
        <v>200</v>
      </c>
      <c r="G110" s="35">
        <v>6028.6</v>
      </c>
      <c r="H110" s="35">
        <v>25089.3</v>
      </c>
      <c r="I110" s="35">
        <v>25541.599999999999</v>
      </c>
      <c r="J110" s="35">
        <v>25042.7</v>
      </c>
      <c r="K110" s="35">
        <v>25042.7</v>
      </c>
      <c r="L110" s="35">
        <v>25042.7</v>
      </c>
      <c r="M110" s="165">
        <f t="shared" si="30"/>
        <v>56659.5</v>
      </c>
    </row>
    <row r="111" spans="1:13" ht="75.75" thickBot="1" x14ac:dyDescent="0.35">
      <c r="A111" s="140" t="s">
        <v>217</v>
      </c>
      <c r="B111" s="23">
        <v>914</v>
      </c>
      <c r="C111" s="42" t="s">
        <v>7</v>
      </c>
      <c r="D111" s="24" t="s">
        <v>3</v>
      </c>
      <c r="E111" s="126" t="s">
        <v>219</v>
      </c>
      <c r="F111" s="23">
        <v>200</v>
      </c>
      <c r="G111" s="35">
        <v>2206.5</v>
      </c>
      <c r="H111" s="35">
        <v>0</v>
      </c>
      <c r="I111" s="35">
        <v>0</v>
      </c>
      <c r="J111" s="35">
        <v>0</v>
      </c>
      <c r="K111" s="35">
        <v>0</v>
      </c>
      <c r="L111" s="35">
        <v>0</v>
      </c>
      <c r="M111" s="165">
        <f t="shared" si="30"/>
        <v>2206.5</v>
      </c>
    </row>
    <row r="112" spans="1:13" ht="19.5" thickBot="1" x14ac:dyDescent="0.35">
      <c r="A112" s="140" t="s">
        <v>255</v>
      </c>
      <c r="B112" s="23">
        <v>914</v>
      </c>
      <c r="C112" s="42" t="s">
        <v>7</v>
      </c>
      <c r="D112" s="24" t="s">
        <v>3</v>
      </c>
      <c r="E112" s="126" t="s">
        <v>254</v>
      </c>
      <c r="F112" s="23">
        <v>200</v>
      </c>
      <c r="G112" s="35">
        <v>6263.7999999999993</v>
      </c>
      <c r="H112" s="35">
        <v>0</v>
      </c>
      <c r="I112" s="35">
        <v>0</v>
      </c>
      <c r="J112" s="35">
        <v>0</v>
      </c>
      <c r="K112" s="35">
        <v>0</v>
      </c>
      <c r="L112" s="35">
        <v>0</v>
      </c>
      <c r="M112" s="165">
        <f t="shared" ref="M112" si="40">G112+H112+I112</f>
        <v>6263.7999999999993</v>
      </c>
    </row>
    <row r="113" spans="1:13" ht="57" thickBot="1" x14ac:dyDescent="0.35">
      <c r="A113" s="140" t="s">
        <v>220</v>
      </c>
      <c r="B113" s="23">
        <v>914</v>
      </c>
      <c r="C113" s="42" t="s">
        <v>7</v>
      </c>
      <c r="D113" s="24" t="s">
        <v>3</v>
      </c>
      <c r="E113" s="126" t="s">
        <v>101</v>
      </c>
      <c r="F113" s="23">
        <v>200</v>
      </c>
      <c r="G113" s="35">
        <v>12758.1</v>
      </c>
      <c r="H113" s="35">
        <v>8000.8</v>
      </c>
      <c r="I113" s="35">
        <v>0</v>
      </c>
      <c r="J113" s="35">
        <v>0</v>
      </c>
      <c r="K113" s="35">
        <v>0</v>
      </c>
      <c r="L113" s="35">
        <v>0</v>
      </c>
      <c r="M113" s="165">
        <f t="shared" si="30"/>
        <v>20758.900000000001</v>
      </c>
    </row>
    <row r="114" spans="1:13" ht="57" thickBot="1" x14ac:dyDescent="0.35">
      <c r="A114" s="140" t="s">
        <v>264</v>
      </c>
      <c r="B114" s="23">
        <v>914</v>
      </c>
      <c r="C114" s="42" t="s">
        <v>7</v>
      </c>
      <c r="D114" s="24" t="s">
        <v>3</v>
      </c>
      <c r="E114" s="126" t="s">
        <v>261</v>
      </c>
      <c r="F114" s="23">
        <v>200</v>
      </c>
      <c r="G114" s="35">
        <v>3437.9</v>
      </c>
      <c r="H114" s="35">
        <v>0</v>
      </c>
      <c r="I114" s="35">
        <v>0</v>
      </c>
      <c r="J114" s="35">
        <v>0</v>
      </c>
      <c r="K114" s="35">
        <v>0</v>
      </c>
      <c r="L114" s="35">
        <v>0</v>
      </c>
      <c r="M114" s="165">
        <f t="shared" si="30"/>
        <v>3437.9</v>
      </c>
    </row>
    <row r="115" spans="1:13" ht="38.25" thickBot="1" x14ac:dyDescent="0.35">
      <c r="A115" s="91" t="s">
        <v>21</v>
      </c>
      <c r="B115" s="87">
        <v>914</v>
      </c>
      <c r="C115" s="87" t="s">
        <v>7</v>
      </c>
      <c r="D115" s="83" t="s">
        <v>7</v>
      </c>
      <c r="E115" s="87"/>
      <c r="F115" s="87"/>
      <c r="G115" s="92">
        <v>10707.400000000001</v>
      </c>
      <c r="H115" s="92">
        <v>0</v>
      </c>
      <c r="I115" s="92">
        <v>50000</v>
      </c>
      <c r="J115" s="92">
        <f t="shared" ref="H115:L115" si="41">+J116</f>
        <v>0</v>
      </c>
      <c r="K115" s="92">
        <f t="shared" si="41"/>
        <v>0</v>
      </c>
      <c r="L115" s="92">
        <f t="shared" si="41"/>
        <v>0</v>
      </c>
      <c r="M115" s="165">
        <f t="shared" si="30"/>
        <v>60707.4</v>
      </c>
    </row>
    <row r="116" spans="1:13" ht="38.25" thickBot="1" x14ac:dyDescent="0.35">
      <c r="A116" s="19" t="s">
        <v>188</v>
      </c>
      <c r="B116" s="27">
        <v>914</v>
      </c>
      <c r="C116" s="43" t="s">
        <v>7</v>
      </c>
      <c r="D116" s="20" t="s">
        <v>7</v>
      </c>
      <c r="E116" s="196" t="s">
        <v>77</v>
      </c>
      <c r="F116" s="27"/>
      <c r="G116" s="34">
        <v>10707.400000000001</v>
      </c>
      <c r="H116" s="34">
        <v>0</v>
      </c>
      <c r="I116" s="34">
        <v>50000</v>
      </c>
      <c r="J116" s="34">
        <f t="shared" ref="H116:L116" si="42">SUM(J117:J117)</f>
        <v>0</v>
      </c>
      <c r="K116" s="34">
        <f t="shared" si="42"/>
        <v>0</v>
      </c>
      <c r="L116" s="34">
        <f t="shared" si="42"/>
        <v>0</v>
      </c>
      <c r="M116" s="165">
        <f t="shared" si="30"/>
        <v>60707.4</v>
      </c>
    </row>
    <row r="117" spans="1:13" ht="75.75" thickBot="1" x14ac:dyDescent="0.35">
      <c r="A117" s="100" t="s">
        <v>191</v>
      </c>
      <c r="B117" s="101">
        <v>914</v>
      </c>
      <c r="C117" s="102" t="s">
        <v>7</v>
      </c>
      <c r="D117" s="103" t="s">
        <v>7</v>
      </c>
      <c r="E117" s="196" t="s">
        <v>192</v>
      </c>
      <c r="F117" s="101">
        <v>400</v>
      </c>
      <c r="G117" s="104">
        <v>10707.400000000001</v>
      </c>
      <c r="H117" s="104">
        <v>0</v>
      </c>
      <c r="I117" s="104">
        <v>50000</v>
      </c>
      <c r="J117" s="104"/>
      <c r="K117" s="104"/>
      <c r="L117" s="104"/>
      <c r="M117" s="165">
        <f t="shared" si="30"/>
        <v>60707.4</v>
      </c>
    </row>
    <row r="118" spans="1:13" ht="19.5" thickBot="1" x14ac:dyDescent="0.35">
      <c r="A118" s="9" t="s">
        <v>38</v>
      </c>
      <c r="B118" s="32" t="s">
        <v>54</v>
      </c>
      <c r="C118" s="14" t="s">
        <v>8</v>
      </c>
      <c r="D118" s="14"/>
      <c r="E118" s="18"/>
      <c r="F118" s="18"/>
      <c r="G118" s="38">
        <v>26358.5</v>
      </c>
      <c r="H118" s="38">
        <v>5140.7</v>
      </c>
      <c r="I118" s="38">
        <v>5092.7</v>
      </c>
      <c r="J118" s="38">
        <f t="shared" ref="H118:L118" si="43">+J119+J128</f>
        <v>5092.7</v>
      </c>
      <c r="K118" s="38">
        <f t="shared" si="43"/>
        <v>5092.7</v>
      </c>
      <c r="L118" s="38">
        <f t="shared" si="43"/>
        <v>5092.7</v>
      </c>
      <c r="M118" s="165">
        <f t="shared" si="30"/>
        <v>36591.9</v>
      </c>
    </row>
    <row r="119" spans="1:13" ht="19.5" thickBot="1" x14ac:dyDescent="0.35">
      <c r="A119" s="91" t="s">
        <v>12</v>
      </c>
      <c r="B119" s="87">
        <v>914</v>
      </c>
      <c r="C119" s="83" t="s">
        <v>8</v>
      </c>
      <c r="D119" s="83" t="s">
        <v>0</v>
      </c>
      <c r="E119" s="84"/>
      <c r="F119" s="84"/>
      <c r="G119" s="94">
        <v>26358.5</v>
      </c>
      <c r="H119" s="94">
        <v>5140.7</v>
      </c>
      <c r="I119" s="94">
        <v>5092.7</v>
      </c>
      <c r="J119" s="94">
        <f t="shared" ref="H119:L119" si="44">J120</f>
        <v>5092.7</v>
      </c>
      <c r="K119" s="94">
        <f t="shared" si="44"/>
        <v>5092.7</v>
      </c>
      <c r="L119" s="94">
        <f t="shared" si="44"/>
        <v>5092.7</v>
      </c>
      <c r="M119" s="165">
        <f t="shared" si="30"/>
        <v>36591.9</v>
      </c>
    </row>
    <row r="120" spans="1:13" ht="57" thickBot="1" x14ac:dyDescent="0.35">
      <c r="A120" s="159" t="s">
        <v>135</v>
      </c>
      <c r="B120" s="149">
        <v>914</v>
      </c>
      <c r="C120" s="150" t="s">
        <v>8</v>
      </c>
      <c r="D120" s="150" t="s">
        <v>0</v>
      </c>
      <c r="E120" s="151" t="s">
        <v>79</v>
      </c>
      <c r="F120" s="151"/>
      <c r="G120" s="156">
        <v>26358.5</v>
      </c>
      <c r="H120" s="156">
        <v>5140.7</v>
      </c>
      <c r="I120" s="156">
        <v>5092.7</v>
      </c>
      <c r="J120" s="156">
        <f t="shared" ref="H120:L120" si="45">J121+J126</f>
        <v>5092.7</v>
      </c>
      <c r="K120" s="156">
        <f t="shared" si="45"/>
        <v>5092.7</v>
      </c>
      <c r="L120" s="156">
        <f t="shared" si="45"/>
        <v>5092.7</v>
      </c>
      <c r="M120" s="165">
        <f t="shared" si="30"/>
        <v>36591.9</v>
      </c>
    </row>
    <row r="121" spans="1:13" ht="57" thickBot="1" x14ac:dyDescent="0.35">
      <c r="A121" s="19" t="s">
        <v>207</v>
      </c>
      <c r="B121" s="27">
        <v>914</v>
      </c>
      <c r="C121" s="20" t="s">
        <v>8</v>
      </c>
      <c r="D121" s="20" t="s">
        <v>0</v>
      </c>
      <c r="E121" s="21" t="s">
        <v>80</v>
      </c>
      <c r="F121" s="21"/>
      <c r="G121" s="39">
        <v>5021</v>
      </c>
      <c r="H121" s="39">
        <v>5140.7</v>
      </c>
      <c r="I121" s="39">
        <v>5092.7</v>
      </c>
      <c r="J121" s="39">
        <f t="shared" ref="H121:L121" si="46">SUM(J122:J125)</f>
        <v>5092.7</v>
      </c>
      <c r="K121" s="39">
        <f t="shared" si="46"/>
        <v>5092.7</v>
      </c>
      <c r="L121" s="39">
        <f t="shared" si="46"/>
        <v>5092.7</v>
      </c>
      <c r="M121" s="165">
        <f t="shared" si="30"/>
        <v>15254.400000000001</v>
      </c>
    </row>
    <row r="122" spans="1:13" ht="57" thickBot="1" x14ac:dyDescent="0.35">
      <c r="A122" s="132" t="s">
        <v>136</v>
      </c>
      <c r="B122" s="23">
        <v>914</v>
      </c>
      <c r="C122" s="24" t="s">
        <v>8</v>
      </c>
      <c r="D122" s="24" t="s">
        <v>0</v>
      </c>
      <c r="E122" s="23" t="s">
        <v>33</v>
      </c>
      <c r="F122" s="23">
        <v>200</v>
      </c>
      <c r="G122" s="47">
        <v>4848.7</v>
      </c>
      <c r="H122" s="47">
        <v>5140.7</v>
      </c>
      <c r="I122" s="47">
        <v>5092.7</v>
      </c>
      <c r="J122" s="47">
        <v>5092.7</v>
      </c>
      <c r="K122" s="47">
        <v>5092.7</v>
      </c>
      <c r="L122" s="47">
        <v>5092.7</v>
      </c>
      <c r="M122" s="165">
        <f t="shared" si="30"/>
        <v>15082.099999999999</v>
      </c>
    </row>
    <row r="123" spans="1:13" ht="38.25" hidden="1" thickBot="1" x14ac:dyDescent="0.35">
      <c r="A123" s="132" t="s">
        <v>222</v>
      </c>
      <c r="B123" s="23">
        <v>914</v>
      </c>
      <c r="C123" s="24" t="s">
        <v>8</v>
      </c>
      <c r="D123" s="24" t="s">
        <v>0</v>
      </c>
      <c r="E123" s="23" t="s">
        <v>33</v>
      </c>
      <c r="F123" s="23">
        <v>500</v>
      </c>
      <c r="G123" s="47"/>
      <c r="H123" s="47"/>
      <c r="I123" s="47"/>
      <c r="J123" s="47"/>
      <c r="K123" s="47"/>
      <c r="L123" s="47"/>
      <c r="M123" s="165">
        <f t="shared" si="30"/>
        <v>0</v>
      </c>
    </row>
    <row r="124" spans="1:13" ht="57" hidden="1" thickBot="1" x14ac:dyDescent="0.35">
      <c r="A124" s="132" t="s">
        <v>137</v>
      </c>
      <c r="B124" s="23">
        <v>914</v>
      </c>
      <c r="C124" s="24" t="s">
        <v>8</v>
      </c>
      <c r="D124" s="24" t="s">
        <v>0</v>
      </c>
      <c r="E124" s="23" t="s">
        <v>33</v>
      </c>
      <c r="F124" s="23">
        <v>800</v>
      </c>
      <c r="G124" s="47"/>
      <c r="H124" s="47"/>
      <c r="I124" s="47"/>
      <c r="J124" s="47"/>
      <c r="K124" s="47"/>
      <c r="L124" s="47"/>
      <c r="M124" s="165">
        <f t="shared" si="30"/>
        <v>0</v>
      </c>
    </row>
    <row r="125" spans="1:13" ht="57" thickBot="1" x14ac:dyDescent="0.35">
      <c r="A125" s="132" t="s">
        <v>138</v>
      </c>
      <c r="B125" s="23">
        <v>914</v>
      </c>
      <c r="C125" s="24" t="s">
        <v>8</v>
      </c>
      <c r="D125" s="24" t="s">
        <v>0</v>
      </c>
      <c r="E125" s="23" t="s">
        <v>262</v>
      </c>
      <c r="F125" s="23">
        <v>200</v>
      </c>
      <c r="G125" s="47">
        <v>172.3</v>
      </c>
      <c r="H125" s="47"/>
      <c r="I125" s="47"/>
      <c r="J125" s="47"/>
      <c r="K125" s="47"/>
      <c r="L125" s="47"/>
      <c r="M125" s="165">
        <f t="shared" si="30"/>
        <v>172.3</v>
      </c>
    </row>
    <row r="126" spans="1:13" ht="38.25" thickBot="1" x14ac:dyDescent="0.35">
      <c r="A126" s="19" t="s">
        <v>208</v>
      </c>
      <c r="B126" s="27">
        <v>914</v>
      </c>
      <c r="C126" s="20" t="s">
        <v>8</v>
      </c>
      <c r="D126" s="20" t="s">
        <v>0</v>
      </c>
      <c r="E126" s="21" t="s">
        <v>106</v>
      </c>
      <c r="F126" s="21"/>
      <c r="G126" s="39">
        <v>21337.5</v>
      </c>
      <c r="H126" s="39">
        <v>0</v>
      </c>
      <c r="I126" s="39">
        <v>0</v>
      </c>
      <c r="J126" s="39">
        <f t="shared" ref="H126:L126" si="47">J127</f>
        <v>0</v>
      </c>
      <c r="K126" s="39">
        <f t="shared" si="47"/>
        <v>0</v>
      </c>
      <c r="L126" s="39">
        <f t="shared" si="47"/>
        <v>0</v>
      </c>
      <c r="M126" s="165">
        <f t="shared" si="30"/>
        <v>21337.5</v>
      </c>
    </row>
    <row r="127" spans="1:13" ht="57" thickBot="1" x14ac:dyDescent="0.35">
      <c r="A127" s="30" t="s">
        <v>212</v>
      </c>
      <c r="B127" s="23">
        <v>914</v>
      </c>
      <c r="C127" s="24" t="s">
        <v>8</v>
      </c>
      <c r="D127" s="24" t="s">
        <v>0</v>
      </c>
      <c r="E127" s="23" t="s">
        <v>97</v>
      </c>
      <c r="F127" s="23">
        <v>200</v>
      </c>
      <c r="G127" s="47">
        <v>21337.5</v>
      </c>
      <c r="H127" s="47">
        <v>0</v>
      </c>
      <c r="I127" s="47">
        <v>0</v>
      </c>
      <c r="J127" s="47">
        <v>0</v>
      </c>
      <c r="K127" s="47">
        <v>0</v>
      </c>
      <c r="L127" s="47">
        <v>0</v>
      </c>
      <c r="M127" s="165">
        <f t="shared" si="30"/>
        <v>21337.5</v>
      </c>
    </row>
    <row r="128" spans="1:13" ht="19.5" hidden="1" thickBot="1" x14ac:dyDescent="0.35">
      <c r="A128" s="91" t="s">
        <v>103</v>
      </c>
      <c r="B128" s="87">
        <v>914</v>
      </c>
      <c r="C128" s="83" t="s">
        <v>8</v>
      </c>
      <c r="D128" s="83" t="s">
        <v>4</v>
      </c>
      <c r="E128" s="84"/>
      <c r="F128" s="84"/>
      <c r="G128" s="94">
        <v>0</v>
      </c>
      <c r="H128" s="94">
        <v>0</v>
      </c>
      <c r="I128" s="94">
        <v>0</v>
      </c>
      <c r="J128" s="94">
        <f t="shared" ref="H128:L129" si="48">J129</f>
        <v>0</v>
      </c>
      <c r="K128" s="94">
        <f t="shared" si="48"/>
        <v>0</v>
      </c>
      <c r="L128" s="94">
        <f t="shared" si="48"/>
        <v>0</v>
      </c>
      <c r="M128" s="165">
        <f t="shared" si="30"/>
        <v>0</v>
      </c>
    </row>
    <row r="129" spans="1:13" ht="57" hidden="1" thickBot="1" x14ac:dyDescent="0.35">
      <c r="A129" s="159" t="s">
        <v>135</v>
      </c>
      <c r="B129" s="149">
        <v>914</v>
      </c>
      <c r="C129" s="150" t="s">
        <v>8</v>
      </c>
      <c r="D129" s="150" t="s">
        <v>4</v>
      </c>
      <c r="E129" s="151" t="s">
        <v>79</v>
      </c>
      <c r="F129" s="151"/>
      <c r="G129" s="156">
        <v>0</v>
      </c>
      <c r="H129" s="156">
        <v>0</v>
      </c>
      <c r="I129" s="156">
        <v>0</v>
      </c>
      <c r="J129" s="156">
        <f t="shared" si="48"/>
        <v>0</v>
      </c>
      <c r="K129" s="156">
        <f t="shared" si="48"/>
        <v>0</v>
      </c>
      <c r="L129" s="156">
        <f t="shared" si="48"/>
        <v>0</v>
      </c>
      <c r="M129" s="165">
        <f t="shared" si="30"/>
        <v>0</v>
      </c>
    </row>
    <row r="130" spans="1:13" ht="57" hidden="1" thickBot="1" x14ac:dyDescent="0.35">
      <c r="A130" s="19" t="s">
        <v>207</v>
      </c>
      <c r="B130" s="27">
        <v>914</v>
      </c>
      <c r="C130" s="20" t="s">
        <v>8</v>
      </c>
      <c r="D130" s="20" t="s">
        <v>4</v>
      </c>
      <c r="E130" s="21" t="s">
        <v>80</v>
      </c>
      <c r="F130" s="21"/>
      <c r="G130" s="39">
        <v>0</v>
      </c>
      <c r="H130" s="39">
        <v>0</v>
      </c>
      <c r="I130" s="39">
        <v>0</v>
      </c>
      <c r="J130" s="39">
        <f t="shared" ref="H130:L130" si="49">SUM(J131:J132)</f>
        <v>0</v>
      </c>
      <c r="K130" s="39">
        <f t="shared" si="49"/>
        <v>0</v>
      </c>
      <c r="L130" s="39">
        <f t="shared" si="49"/>
        <v>0</v>
      </c>
      <c r="M130" s="165">
        <f t="shared" si="30"/>
        <v>0</v>
      </c>
    </row>
    <row r="131" spans="1:13" ht="57" hidden="1" thickBot="1" x14ac:dyDescent="0.35">
      <c r="A131" s="132" t="s">
        <v>204</v>
      </c>
      <c r="B131" s="23">
        <v>914</v>
      </c>
      <c r="C131" s="24" t="s">
        <v>8</v>
      </c>
      <c r="D131" s="24" t="s">
        <v>4</v>
      </c>
      <c r="E131" s="23" t="s">
        <v>104</v>
      </c>
      <c r="F131" s="23">
        <v>400</v>
      </c>
      <c r="G131" s="47"/>
      <c r="H131" s="47"/>
      <c r="I131" s="47"/>
      <c r="J131" s="47"/>
      <c r="K131" s="47"/>
      <c r="L131" s="47"/>
      <c r="M131" s="165">
        <f t="shared" si="30"/>
        <v>0</v>
      </c>
    </row>
    <row r="132" spans="1:13" ht="75.75" hidden="1" thickBot="1" x14ac:dyDescent="0.35">
      <c r="A132" s="132" t="s">
        <v>205</v>
      </c>
      <c r="B132" s="23">
        <v>914</v>
      </c>
      <c r="C132" s="24" t="s">
        <v>8</v>
      </c>
      <c r="D132" s="24" t="s">
        <v>4</v>
      </c>
      <c r="E132" s="23" t="s">
        <v>107</v>
      </c>
      <c r="F132" s="23">
        <v>400</v>
      </c>
      <c r="G132" s="47"/>
      <c r="H132" s="47"/>
      <c r="I132" s="47"/>
      <c r="J132" s="47"/>
      <c r="K132" s="47"/>
      <c r="L132" s="47"/>
      <c r="M132" s="165">
        <f t="shared" si="30"/>
        <v>0</v>
      </c>
    </row>
    <row r="133" spans="1:13" ht="19.5" thickBot="1" x14ac:dyDescent="0.35">
      <c r="A133" s="9" t="s">
        <v>34</v>
      </c>
      <c r="B133" s="10">
        <v>914</v>
      </c>
      <c r="C133" s="48">
        <v>10</v>
      </c>
      <c r="D133" s="48"/>
      <c r="E133" s="48"/>
      <c r="F133" s="48"/>
      <c r="G133" s="49">
        <v>1760</v>
      </c>
      <c r="H133" s="49">
        <v>1768</v>
      </c>
      <c r="I133" s="49">
        <v>1838.7</v>
      </c>
      <c r="J133" s="49">
        <f t="shared" ref="H133:L133" si="50">+J134+J139</f>
        <v>1838.7</v>
      </c>
      <c r="K133" s="49">
        <f t="shared" si="50"/>
        <v>1838.7</v>
      </c>
      <c r="L133" s="49">
        <f t="shared" si="50"/>
        <v>1838.7</v>
      </c>
      <c r="M133" s="165">
        <f t="shared" si="30"/>
        <v>5366.7</v>
      </c>
    </row>
    <row r="134" spans="1:13" ht="19.5" thickBot="1" x14ac:dyDescent="0.35">
      <c r="A134" s="91" t="s">
        <v>81</v>
      </c>
      <c r="B134" s="87">
        <v>914</v>
      </c>
      <c r="C134" s="96">
        <v>10</v>
      </c>
      <c r="D134" s="83" t="s">
        <v>0</v>
      </c>
      <c r="E134" s="96"/>
      <c r="F134" s="96"/>
      <c r="G134" s="97">
        <v>1700</v>
      </c>
      <c r="H134" s="97">
        <v>1768</v>
      </c>
      <c r="I134" s="97">
        <v>1838.7</v>
      </c>
      <c r="J134" s="97">
        <f t="shared" ref="H134:L135" si="51">J135</f>
        <v>1838.7</v>
      </c>
      <c r="K134" s="97">
        <f t="shared" si="51"/>
        <v>1838.7</v>
      </c>
      <c r="L134" s="97">
        <f t="shared" si="51"/>
        <v>1838.7</v>
      </c>
      <c r="M134" s="165">
        <f t="shared" si="30"/>
        <v>5306.7</v>
      </c>
    </row>
    <row r="135" spans="1:13" ht="19.5" thickBot="1" x14ac:dyDescent="0.35">
      <c r="A135" s="148" t="s">
        <v>56</v>
      </c>
      <c r="B135" s="149">
        <v>914</v>
      </c>
      <c r="C135" s="160">
        <v>10</v>
      </c>
      <c r="D135" s="150" t="s">
        <v>0</v>
      </c>
      <c r="E135" s="149" t="s">
        <v>57</v>
      </c>
      <c r="F135" s="149"/>
      <c r="G135" s="155">
        <v>1700</v>
      </c>
      <c r="H135" s="155">
        <v>1768</v>
      </c>
      <c r="I135" s="155">
        <v>1838.7</v>
      </c>
      <c r="J135" s="155">
        <f t="shared" si="51"/>
        <v>1838.7</v>
      </c>
      <c r="K135" s="155">
        <f t="shared" si="51"/>
        <v>1838.7</v>
      </c>
      <c r="L135" s="155">
        <f t="shared" si="51"/>
        <v>1838.7</v>
      </c>
      <c r="M135" s="165">
        <f t="shared" si="30"/>
        <v>5306.7</v>
      </c>
    </row>
    <row r="136" spans="1:13" ht="38.25" thickBot="1" x14ac:dyDescent="0.35">
      <c r="A136" s="19" t="s">
        <v>142</v>
      </c>
      <c r="B136" s="27">
        <v>914</v>
      </c>
      <c r="C136" s="50">
        <v>10</v>
      </c>
      <c r="D136" s="20" t="s">
        <v>0</v>
      </c>
      <c r="E136" s="27" t="s">
        <v>82</v>
      </c>
      <c r="F136" s="27"/>
      <c r="G136" s="34">
        <v>1700</v>
      </c>
      <c r="H136" s="34">
        <v>1768</v>
      </c>
      <c r="I136" s="34">
        <v>1838.7</v>
      </c>
      <c r="J136" s="34">
        <f t="shared" ref="H136:L136" si="52">J137+J138</f>
        <v>1838.7</v>
      </c>
      <c r="K136" s="34">
        <f t="shared" si="52"/>
        <v>1838.7</v>
      </c>
      <c r="L136" s="34">
        <f t="shared" si="52"/>
        <v>1838.7</v>
      </c>
      <c r="M136" s="165">
        <f t="shared" si="30"/>
        <v>5306.7</v>
      </c>
    </row>
    <row r="137" spans="1:13" ht="57" thickBot="1" x14ac:dyDescent="0.35">
      <c r="A137" s="132" t="s">
        <v>239</v>
      </c>
      <c r="B137" s="23">
        <v>914</v>
      </c>
      <c r="C137" s="51">
        <v>10</v>
      </c>
      <c r="D137" s="24" t="s">
        <v>0</v>
      </c>
      <c r="E137" s="52" t="s">
        <v>35</v>
      </c>
      <c r="F137" s="52">
        <v>300</v>
      </c>
      <c r="G137" s="47">
        <v>1700</v>
      </c>
      <c r="H137" s="47">
        <v>1768</v>
      </c>
      <c r="I137" s="47">
        <v>1838.7</v>
      </c>
      <c r="J137" s="47">
        <v>1838.7</v>
      </c>
      <c r="K137" s="47">
        <v>1838.7</v>
      </c>
      <c r="L137" s="47">
        <v>1838.7</v>
      </c>
      <c r="M137" s="165">
        <f t="shared" si="30"/>
        <v>5306.7</v>
      </c>
    </row>
    <row r="138" spans="1:13" ht="75.75" hidden="1" thickBot="1" x14ac:dyDescent="0.35">
      <c r="A138" s="132" t="s">
        <v>120</v>
      </c>
      <c r="B138" s="23">
        <v>914</v>
      </c>
      <c r="C138" s="51">
        <v>10</v>
      </c>
      <c r="D138" s="24" t="s">
        <v>0</v>
      </c>
      <c r="E138" s="52" t="s">
        <v>96</v>
      </c>
      <c r="F138" s="52">
        <v>300</v>
      </c>
      <c r="G138" s="47"/>
      <c r="H138" s="47"/>
      <c r="I138" s="47"/>
      <c r="J138" s="47"/>
      <c r="K138" s="47"/>
      <c r="L138" s="47"/>
      <c r="M138" s="165">
        <f t="shared" si="30"/>
        <v>0</v>
      </c>
    </row>
    <row r="139" spans="1:13" ht="19.5" thickBot="1" x14ac:dyDescent="0.35">
      <c r="A139" s="91" t="s">
        <v>83</v>
      </c>
      <c r="B139" s="87">
        <v>914</v>
      </c>
      <c r="C139" s="96">
        <v>10</v>
      </c>
      <c r="D139" s="83" t="s">
        <v>3</v>
      </c>
      <c r="E139" s="96"/>
      <c r="F139" s="96"/>
      <c r="G139" s="97">
        <v>60</v>
      </c>
      <c r="H139" s="97">
        <v>0</v>
      </c>
      <c r="I139" s="97">
        <v>0</v>
      </c>
      <c r="J139" s="97">
        <f t="shared" ref="G139:L141" si="53">J140</f>
        <v>0</v>
      </c>
      <c r="K139" s="97">
        <f t="shared" si="53"/>
        <v>0</v>
      </c>
      <c r="L139" s="97">
        <f t="shared" si="53"/>
        <v>0</v>
      </c>
      <c r="M139" s="165">
        <f t="shared" si="30"/>
        <v>60</v>
      </c>
    </row>
    <row r="140" spans="1:13" ht="19.5" thickBot="1" x14ac:dyDescent="0.35">
      <c r="A140" s="148" t="s">
        <v>56</v>
      </c>
      <c r="B140" s="149">
        <v>914</v>
      </c>
      <c r="C140" s="160">
        <v>10</v>
      </c>
      <c r="D140" s="150" t="s">
        <v>3</v>
      </c>
      <c r="E140" s="149" t="s">
        <v>57</v>
      </c>
      <c r="F140" s="149"/>
      <c r="G140" s="155">
        <v>60</v>
      </c>
      <c r="H140" s="155">
        <v>0</v>
      </c>
      <c r="I140" s="155">
        <v>0</v>
      </c>
      <c r="J140" s="155">
        <f t="shared" si="53"/>
        <v>0</v>
      </c>
      <c r="K140" s="155">
        <f t="shared" si="53"/>
        <v>0</v>
      </c>
      <c r="L140" s="155">
        <f t="shared" si="53"/>
        <v>0</v>
      </c>
      <c r="M140" s="165">
        <f t="shared" si="30"/>
        <v>60</v>
      </c>
    </row>
    <row r="141" spans="1:13" ht="38.25" thickBot="1" x14ac:dyDescent="0.35">
      <c r="A141" s="19" t="s">
        <v>142</v>
      </c>
      <c r="B141" s="27">
        <v>914</v>
      </c>
      <c r="C141" s="50">
        <v>10</v>
      </c>
      <c r="D141" s="20" t="s">
        <v>3</v>
      </c>
      <c r="E141" s="27" t="s">
        <v>64</v>
      </c>
      <c r="F141" s="27"/>
      <c r="G141" s="34">
        <v>60</v>
      </c>
      <c r="H141" s="34">
        <v>0</v>
      </c>
      <c r="I141" s="34">
        <v>0</v>
      </c>
      <c r="J141" s="34">
        <f t="shared" si="53"/>
        <v>0</v>
      </c>
      <c r="K141" s="34">
        <f t="shared" si="53"/>
        <v>0</v>
      </c>
      <c r="L141" s="34">
        <f t="shared" si="53"/>
        <v>0</v>
      </c>
      <c r="M141" s="165">
        <f t="shared" si="30"/>
        <v>60</v>
      </c>
    </row>
    <row r="142" spans="1:13" ht="57" thickBot="1" x14ac:dyDescent="0.35">
      <c r="A142" s="30" t="s">
        <v>117</v>
      </c>
      <c r="B142" s="23">
        <v>914</v>
      </c>
      <c r="C142" s="51">
        <v>10</v>
      </c>
      <c r="D142" s="24" t="s">
        <v>3</v>
      </c>
      <c r="E142" s="23" t="s">
        <v>36</v>
      </c>
      <c r="F142" s="23">
        <v>300</v>
      </c>
      <c r="G142" s="47">
        <v>60</v>
      </c>
      <c r="H142" s="47"/>
      <c r="I142" s="47"/>
      <c r="J142" s="47"/>
      <c r="K142" s="47"/>
      <c r="L142" s="47"/>
      <c r="M142" s="165">
        <f t="shared" ref="M142:M152" si="54">G142+H142+I142</f>
        <v>60</v>
      </c>
    </row>
    <row r="143" spans="1:13" ht="19.5" thickBot="1" x14ac:dyDescent="0.35">
      <c r="A143" s="9" t="s">
        <v>84</v>
      </c>
      <c r="B143" s="10">
        <v>914</v>
      </c>
      <c r="C143" s="48">
        <v>11</v>
      </c>
      <c r="D143" s="48"/>
      <c r="E143" s="53"/>
      <c r="F143" s="48"/>
      <c r="G143" s="49">
        <v>2.7</v>
      </c>
      <c r="H143" s="49">
        <v>50</v>
      </c>
      <c r="I143" s="49">
        <v>50</v>
      </c>
      <c r="J143" s="49">
        <f t="shared" ref="H143:L143" si="55">+J144</f>
        <v>50</v>
      </c>
      <c r="K143" s="49">
        <f t="shared" si="55"/>
        <v>50</v>
      </c>
      <c r="L143" s="49">
        <f t="shared" si="55"/>
        <v>50</v>
      </c>
      <c r="M143" s="165">
        <f t="shared" si="54"/>
        <v>102.7</v>
      </c>
    </row>
    <row r="144" spans="1:13" ht="19.5" thickBot="1" x14ac:dyDescent="0.35">
      <c r="A144" s="91" t="s">
        <v>85</v>
      </c>
      <c r="B144" s="87">
        <v>914</v>
      </c>
      <c r="C144" s="96">
        <v>11</v>
      </c>
      <c r="D144" s="98" t="s">
        <v>0</v>
      </c>
      <c r="E144" s="99"/>
      <c r="F144" s="96"/>
      <c r="G144" s="97">
        <v>2.7</v>
      </c>
      <c r="H144" s="97">
        <v>50</v>
      </c>
      <c r="I144" s="97">
        <v>50</v>
      </c>
      <c r="J144" s="97">
        <f t="shared" ref="H144:L144" si="56">+J147</f>
        <v>50</v>
      </c>
      <c r="K144" s="97">
        <f t="shared" si="56"/>
        <v>50</v>
      </c>
      <c r="L144" s="97">
        <f t="shared" si="56"/>
        <v>50</v>
      </c>
      <c r="M144" s="165">
        <f t="shared" si="54"/>
        <v>102.7</v>
      </c>
    </row>
    <row r="145" spans="1:13" ht="57" thickBot="1" x14ac:dyDescent="0.35">
      <c r="A145" s="148" t="s">
        <v>135</v>
      </c>
      <c r="B145" s="149">
        <v>914</v>
      </c>
      <c r="C145" s="160">
        <v>11</v>
      </c>
      <c r="D145" s="161" t="s">
        <v>0</v>
      </c>
      <c r="E145" s="162" t="s">
        <v>57</v>
      </c>
      <c r="F145" s="160"/>
      <c r="G145" s="163">
        <v>2.7</v>
      </c>
      <c r="H145" s="163">
        <v>50</v>
      </c>
      <c r="I145" s="163">
        <v>50</v>
      </c>
      <c r="J145" s="163">
        <f t="shared" ref="G145:L146" si="57">J146</f>
        <v>50</v>
      </c>
      <c r="K145" s="163">
        <f t="shared" si="57"/>
        <v>50</v>
      </c>
      <c r="L145" s="163">
        <f t="shared" si="57"/>
        <v>50</v>
      </c>
      <c r="M145" s="165">
        <f t="shared" si="54"/>
        <v>102.7</v>
      </c>
    </row>
    <row r="146" spans="1:13" ht="38.25" thickBot="1" x14ac:dyDescent="0.35">
      <c r="A146" s="19" t="s">
        <v>208</v>
      </c>
      <c r="B146" s="27">
        <v>914</v>
      </c>
      <c r="C146" s="50">
        <v>11</v>
      </c>
      <c r="D146" s="54" t="s">
        <v>0</v>
      </c>
      <c r="E146" s="55" t="s">
        <v>64</v>
      </c>
      <c r="F146" s="50"/>
      <c r="G146" s="56">
        <v>2.7</v>
      </c>
      <c r="H146" s="56">
        <v>50</v>
      </c>
      <c r="I146" s="56">
        <v>50</v>
      </c>
      <c r="J146" s="56">
        <f t="shared" si="57"/>
        <v>50</v>
      </c>
      <c r="K146" s="56">
        <f t="shared" si="57"/>
        <v>50</v>
      </c>
      <c r="L146" s="56">
        <f t="shared" si="57"/>
        <v>50</v>
      </c>
      <c r="M146" s="165">
        <f t="shared" si="54"/>
        <v>102.7</v>
      </c>
    </row>
    <row r="147" spans="1:13" ht="57" thickBot="1" x14ac:dyDescent="0.35">
      <c r="A147" s="30" t="s">
        <v>213</v>
      </c>
      <c r="B147" s="23">
        <v>914</v>
      </c>
      <c r="C147" s="51">
        <v>11</v>
      </c>
      <c r="D147" s="57" t="s">
        <v>0</v>
      </c>
      <c r="E147" s="58" t="s">
        <v>37</v>
      </c>
      <c r="F147" s="51">
        <v>200</v>
      </c>
      <c r="G147" s="59">
        <v>2.7</v>
      </c>
      <c r="H147" s="59">
        <v>50</v>
      </c>
      <c r="I147" s="59">
        <v>50</v>
      </c>
      <c r="J147" s="59">
        <v>50</v>
      </c>
      <c r="K147" s="59">
        <v>50</v>
      </c>
      <c r="L147" s="59">
        <v>50</v>
      </c>
      <c r="M147" s="165">
        <f t="shared" si="54"/>
        <v>102.7</v>
      </c>
    </row>
    <row r="148" spans="1:13" ht="38.25" thickBot="1" x14ac:dyDescent="0.35">
      <c r="A148" s="9" t="s">
        <v>44</v>
      </c>
      <c r="B148" s="60">
        <v>914</v>
      </c>
      <c r="C148" s="53">
        <v>13</v>
      </c>
      <c r="D148" s="53"/>
      <c r="E148" s="53"/>
      <c r="F148" s="53"/>
      <c r="G148" s="49">
        <v>1</v>
      </c>
      <c r="H148" s="49">
        <v>0.5</v>
      </c>
      <c r="I148" s="49">
        <v>0</v>
      </c>
      <c r="J148" s="49">
        <f t="shared" ref="H148:L151" si="58">J149</f>
        <v>0</v>
      </c>
      <c r="K148" s="49">
        <f t="shared" si="58"/>
        <v>0</v>
      </c>
      <c r="L148" s="49">
        <f t="shared" si="58"/>
        <v>0</v>
      </c>
      <c r="M148" s="165">
        <f t="shared" si="54"/>
        <v>1.5</v>
      </c>
    </row>
    <row r="149" spans="1:13" ht="38.25" thickBot="1" x14ac:dyDescent="0.35">
      <c r="A149" s="91" t="s">
        <v>86</v>
      </c>
      <c r="B149" s="95" t="s">
        <v>54</v>
      </c>
      <c r="C149" s="99" t="s">
        <v>15</v>
      </c>
      <c r="D149" s="98" t="s">
        <v>0</v>
      </c>
      <c r="E149" s="99"/>
      <c r="F149" s="99"/>
      <c r="G149" s="97">
        <v>1</v>
      </c>
      <c r="H149" s="97">
        <v>0.5</v>
      </c>
      <c r="I149" s="97">
        <v>0</v>
      </c>
      <c r="J149" s="97">
        <f t="shared" si="58"/>
        <v>0</v>
      </c>
      <c r="K149" s="97">
        <f t="shared" si="58"/>
        <v>0</v>
      </c>
      <c r="L149" s="97">
        <f t="shared" si="58"/>
        <v>0</v>
      </c>
      <c r="M149" s="165">
        <f t="shared" si="54"/>
        <v>1.5</v>
      </c>
    </row>
    <row r="150" spans="1:13" ht="19.5" thickBot="1" x14ac:dyDescent="0.35">
      <c r="A150" s="148" t="s">
        <v>56</v>
      </c>
      <c r="B150" s="157" t="s">
        <v>54</v>
      </c>
      <c r="C150" s="162" t="s">
        <v>15</v>
      </c>
      <c r="D150" s="161" t="s">
        <v>0</v>
      </c>
      <c r="E150" s="162" t="s">
        <v>57</v>
      </c>
      <c r="F150" s="162"/>
      <c r="G150" s="163">
        <v>1</v>
      </c>
      <c r="H150" s="163">
        <v>0.5</v>
      </c>
      <c r="I150" s="163">
        <v>0</v>
      </c>
      <c r="J150" s="163">
        <f t="shared" si="58"/>
        <v>0</v>
      </c>
      <c r="K150" s="163">
        <f t="shared" si="58"/>
        <v>0</v>
      </c>
      <c r="L150" s="163">
        <f t="shared" si="58"/>
        <v>0</v>
      </c>
      <c r="M150" s="165">
        <f t="shared" si="54"/>
        <v>1.5</v>
      </c>
    </row>
    <row r="151" spans="1:13" ht="38.25" thickBot="1" x14ac:dyDescent="0.35">
      <c r="A151" s="19" t="s">
        <v>142</v>
      </c>
      <c r="B151" s="43" t="s">
        <v>54</v>
      </c>
      <c r="C151" s="55" t="s">
        <v>15</v>
      </c>
      <c r="D151" s="54" t="s">
        <v>0</v>
      </c>
      <c r="E151" s="55" t="s">
        <v>62</v>
      </c>
      <c r="F151" s="55"/>
      <c r="G151" s="56">
        <v>1</v>
      </c>
      <c r="H151" s="56">
        <v>0.5</v>
      </c>
      <c r="I151" s="56">
        <v>0</v>
      </c>
      <c r="J151" s="56">
        <f t="shared" si="58"/>
        <v>0</v>
      </c>
      <c r="K151" s="56">
        <f t="shared" si="58"/>
        <v>0</v>
      </c>
      <c r="L151" s="56">
        <f t="shared" si="58"/>
        <v>0</v>
      </c>
      <c r="M151" s="165">
        <f t="shared" si="54"/>
        <v>1.5</v>
      </c>
    </row>
    <row r="152" spans="1:13" ht="57" thickBot="1" x14ac:dyDescent="0.35">
      <c r="A152" s="31" t="s">
        <v>223</v>
      </c>
      <c r="B152" s="42" t="s">
        <v>54</v>
      </c>
      <c r="C152" s="58" t="s">
        <v>15</v>
      </c>
      <c r="D152" s="57" t="s">
        <v>0</v>
      </c>
      <c r="E152" s="58" t="s">
        <v>43</v>
      </c>
      <c r="F152" s="58" t="s">
        <v>87</v>
      </c>
      <c r="G152" s="59">
        <v>1</v>
      </c>
      <c r="H152" s="59">
        <v>0.5</v>
      </c>
      <c r="I152" s="59">
        <v>0</v>
      </c>
      <c r="J152" s="59">
        <v>0</v>
      </c>
      <c r="K152" s="59">
        <v>0</v>
      </c>
      <c r="L152" s="59">
        <v>0</v>
      </c>
      <c r="M152" s="165">
        <f t="shared" si="54"/>
        <v>1.5</v>
      </c>
    </row>
  </sheetData>
  <autoFilter ref="A7:M152" xr:uid="{00000000-0009-0000-0000-00000A000000}">
    <filterColumn colId="12">
      <customFilters and="1">
        <customFilter operator="notEqual" val="0"/>
        <customFilter operator="notEqual" val=" "/>
      </customFilters>
    </filterColumn>
  </autoFilter>
  <mergeCells count="8">
    <mergeCell ref="G1:I1"/>
    <mergeCell ref="A3:G3"/>
    <mergeCell ref="A5:A6"/>
    <mergeCell ref="B5:B6"/>
    <mergeCell ref="C5:C6"/>
    <mergeCell ref="D5:D6"/>
    <mergeCell ref="E5:E6"/>
    <mergeCell ref="F5:F6"/>
  </mergeCells>
  <pageMargins left="0.7" right="0.7" top="0.75" bottom="0.75" header="0.3" footer="0.3"/>
  <pageSetup paperSize="9" scale="4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L153"/>
  <sheetViews>
    <sheetView view="pageBreakPreview" zoomScale="60" zoomScaleNormal="60" workbookViewId="0">
      <pane xSplit="1" ySplit="8" topLeftCell="B9" activePane="bottomRight" state="frozen"/>
      <selection pane="topRight" activeCell="B1" sqref="B1"/>
      <selection pane="bottomLeft" activeCell="A12" sqref="A12"/>
      <selection pane="bottomRight" activeCell="I1" sqref="I1:L1048576"/>
    </sheetView>
  </sheetViews>
  <sheetFormatPr defaultRowHeight="15" x14ac:dyDescent="0.25"/>
  <cols>
    <col min="1" max="1" width="74.140625" customWidth="1"/>
    <col min="2" max="2" width="9.28515625" customWidth="1"/>
    <col min="3" max="3" width="11.5703125" customWidth="1"/>
    <col min="4" max="4" width="24.5703125" customWidth="1"/>
    <col min="5" max="5" width="17.5703125" customWidth="1"/>
    <col min="6" max="8" width="18.7109375" customWidth="1"/>
    <col min="9" max="11" width="18.7109375" hidden="1" customWidth="1"/>
    <col min="12" max="12" width="24.140625" hidden="1" customWidth="1"/>
  </cols>
  <sheetData>
    <row r="1" spans="1:12" ht="156.75" customHeight="1" x14ac:dyDescent="0.25">
      <c r="A1" s="1"/>
      <c r="C1" s="164"/>
      <c r="D1" s="164"/>
      <c r="F1" s="212" t="s">
        <v>258</v>
      </c>
      <c r="G1" s="212"/>
      <c r="H1" s="212"/>
      <c r="I1" s="198"/>
      <c r="J1" s="198"/>
      <c r="K1" s="198"/>
    </row>
    <row r="2" spans="1:12" x14ac:dyDescent="0.25">
      <c r="A2" s="1"/>
      <c r="B2" s="1"/>
      <c r="C2" s="1"/>
      <c r="D2" s="1"/>
    </row>
    <row r="3" spans="1:12" ht="114.75" customHeight="1" x14ac:dyDescent="0.3">
      <c r="A3" s="213" t="s">
        <v>240</v>
      </c>
      <c r="B3" s="213"/>
      <c r="C3" s="213"/>
      <c r="D3" s="213"/>
      <c r="E3" s="213"/>
      <c r="F3" s="213"/>
      <c r="G3" s="213"/>
      <c r="H3" s="213"/>
      <c r="I3" s="199"/>
      <c r="J3" s="199"/>
      <c r="K3" s="199"/>
    </row>
    <row r="4" spans="1:12" x14ac:dyDescent="0.25">
      <c r="A4" s="1"/>
      <c r="B4" s="1"/>
      <c r="C4" s="1"/>
      <c r="D4" s="1"/>
    </row>
    <row r="5" spans="1:12" ht="15.75" thickBot="1" x14ac:dyDescent="0.3">
      <c r="A5" s="65"/>
      <c r="B5" s="65"/>
      <c r="C5" s="65"/>
      <c r="D5" s="65"/>
    </row>
    <row r="6" spans="1:12" ht="18.75" x14ac:dyDescent="0.3">
      <c r="A6" s="214" t="s">
        <v>45</v>
      </c>
      <c r="B6" s="214" t="s">
        <v>47</v>
      </c>
      <c r="C6" s="214" t="s">
        <v>48</v>
      </c>
      <c r="D6" s="214" t="s">
        <v>49</v>
      </c>
      <c r="E6" s="214" t="s">
        <v>50</v>
      </c>
      <c r="F6" s="2" t="s">
        <v>51</v>
      </c>
      <c r="G6" s="2" t="s">
        <v>51</v>
      </c>
      <c r="H6" s="2" t="s">
        <v>51</v>
      </c>
      <c r="I6" s="2" t="s">
        <v>51</v>
      </c>
      <c r="J6" s="2" t="s">
        <v>51</v>
      </c>
      <c r="K6" s="2" t="s">
        <v>51</v>
      </c>
      <c r="L6" t="s">
        <v>51</v>
      </c>
    </row>
    <row r="7" spans="1:12" ht="38.25" thickBot="1" x14ac:dyDescent="0.35">
      <c r="A7" s="215"/>
      <c r="B7" s="215"/>
      <c r="C7" s="215"/>
      <c r="D7" s="215"/>
      <c r="E7" s="215"/>
      <c r="F7" s="3" t="s">
        <v>224</v>
      </c>
      <c r="G7" s="3" t="s">
        <v>225</v>
      </c>
      <c r="H7" s="3" t="s">
        <v>227</v>
      </c>
      <c r="I7" s="3" t="s">
        <v>247</v>
      </c>
      <c r="J7" s="3" t="s">
        <v>248</v>
      </c>
      <c r="K7" s="3" t="s">
        <v>249</v>
      </c>
      <c r="L7" t="s">
        <v>227</v>
      </c>
    </row>
    <row r="8" spans="1:12" ht="19.5" thickBot="1" x14ac:dyDescent="0.35">
      <c r="A8" s="4">
        <v>1</v>
      </c>
      <c r="B8" s="4">
        <v>2</v>
      </c>
      <c r="C8" s="4">
        <v>3</v>
      </c>
      <c r="D8" s="4">
        <v>4</v>
      </c>
      <c r="E8" s="4">
        <v>5</v>
      </c>
      <c r="F8" s="4">
        <v>6</v>
      </c>
      <c r="G8" s="4">
        <v>7</v>
      </c>
      <c r="H8" s="4">
        <v>8</v>
      </c>
      <c r="I8" s="4">
        <v>8</v>
      </c>
      <c r="J8" s="4">
        <v>8</v>
      </c>
      <c r="K8" s="4">
        <v>8</v>
      </c>
      <c r="L8">
        <v>8</v>
      </c>
    </row>
    <row r="9" spans="1:12" ht="19.5" thickBot="1" x14ac:dyDescent="0.35">
      <c r="A9" s="6" t="s">
        <v>52</v>
      </c>
      <c r="B9" s="7"/>
      <c r="C9" s="7"/>
      <c r="D9" s="7"/>
      <c r="E9" s="7"/>
      <c r="F9" s="8">
        <v>181051.1</v>
      </c>
      <c r="G9" s="8">
        <v>114006.0088</v>
      </c>
      <c r="H9" s="8">
        <v>158262.924</v>
      </c>
      <c r="I9" s="8">
        <f t="shared" ref="G9:K9" si="0">+I10</f>
        <v>64350.823999999993</v>
      </c>
      <c r="J9" s="8">
        <f t="shared" si="0"/>
        <v>64350.823999999993</v>
      </c>
      <c r="K9" s="8">
        <f t="shared" si="0"/>
        <v>64350.823999999993</v>
      </c>
      <c r="L9" s="165">
        <f>+L10</f>
        <v>453320.03280000004</v>
      </c>
    </row>
    <row r="10" spans="1:12" ht="57" thickBot="1" x14ac:dyDescent="0.35">
      <c r="A10" s="146" t="s">
        <v>234</v>
      </c>
      <c r="B10" s="71"/>
      <c r="C10" s="72"/>
      <c r="D10" s="69"/>
      <c r="E10" s="72"/>
      <c r="F10" s="73">
        <v>181051.1</v>
      </c>
      <c r="G10" s="73">
        <v>114006.0088</v>
      </c>
      <c r="H10" s="73">
        <v>158262.924</v>
      </c>
      <c r="I10" s="73">
        <f t="shared" ref="I10:J10" si="1">+I11+I43+I49+I62+I86+I119+I134+I144+I149</f>
        <v>64350.823999999993</v>
      </c>
      <c r="J10" s="73">
        <f t="shared" si="1"/>
        <v>64350.823999999993</v>
      </c>
      <c r="K10" s="73">
        <f t="shared" ref="K10" si="2">+K11+K43+K49+K62+K86+K119+K134+K144+K149</f>
        <v>64350.823999999993</v>
      </c>
      <c r="L10" s="165">
        <f t="shared" ref="L10" si="3">+L11+L43+L49+L62+L86+L119+L134+L144+L149</f>
        <v>453320.03280000004</v>
      </c>
    </row>
    <row r="11" spans="1:12" ht="19.5" thickBot="1" x14ac:dyDescent="0.35">
      <c r="A11" s="12" t="s">
        <v>53</v>
      </c>
      <c r="B11" s="14" t="s">
        <v>0</v>
      </c>
      <c r="C11" s="15"/>
      <c r="D11" s="11"/>
      <c r="E11" s="15"/>
      <c r="F11" s="16">
        <v>15019.8</v>
      </c>
      <c r="G11" s="16">
        <v>10754.7088</v>
      </c>
      <c r="H11" s="16">
        <v>10980.924000000001</v>
      </c>
      <c r="I11" s="16">
        <f t="shared" ref="I11:J11" si="4">+I12+I18+I29+I33</f>
        <v>10980.924000000001</v>
      </c>
      <c r="J11" s="16">
        <f t="shared" si="4"/>
        <v>10980.924000000001</v>
      </c>
      <c r="K11" s="16">
        <f t="shared" ref="K11" si="5">+K12+K18+K29+K33</f>
        <v>10980.924000000001</v>
      </c>
      <c r="L11" s="165">
        <f t="shared" ref="L11" si="6">+L12+L18+L29+L33</f>
        <v>36755.432799999995</v>
      </c>
    </row>
    <row r="12" spans="1:12" ht="57" hidden="1" thickBot="1" x14ac:dyDescent="0.35">
      <c r="A12" s="82" t="s">
        <v>2</v>
      </c>
      <c r="B12" s="83" t="s">
        <v>0</v>
      </c>
      <c r="C12" s="84" t="s">
        <v>1</v>
      </c>
      <c r="D12" s="84"/>
      <c r="E12" s="85"/>
      <c r="F12" s="86">
        <v>0</v>
      </c>
      <c r="G12" s="86">
        <v>0</v>
      </c>
      <c r="H12" s="86">
        <v>0</v>
      </c>
      <c r="I12" s="86">
        <f t="shared" ref="F12:K14" si="7">I13</f>
        <v>0</v>
      </c>
      <c r="J12" s="86">
        <f t="shared" si="7"/>
        <v>0</v>
      </c>
      <c r="K12" s="86">
        <f t="shared" si="7"/>
        <v>0</v>
      </c>
      <c r="L12" s="165">
        <f>L13</f>
        <v>0</v>
      </c>
    </row>
    <row r="13" spans="1:12" ht="57" hidden="1" thickBot="1" x14ac:dyDescent="0.35">
      <c r="A13" s="17" t="s">
        <v>236</v>
      </c>
      <c r="B13" s="13" t="s">
        <v>0</v>
      </c>
      <c r="C13" s="14" t="s">
        <v>1</v>
      </c>
      <c r="D13" s="18" t="s">
        <v>55</v>
      </c>
      <c r="E13" s="15"/>
      <c r="F13" s="16">
        <v>0</v>
      </c>
      <c r="G13" s="16">
        <v>0</v>
      </c>
      <c r="H13" s="16">
        <v>0</v>
      </c>
      <c r="I13" s="16">
        <f t="shared" si="7"/>
        <v>0</v>
      </c>
      <c r="J13" s="16">
        <f t="shared" si="7"/>
        <v>0</v>
      </c>
      <c r="K13" s="16">
        <f t="shared" si="7"/>
        <v>0</v>
      </c>
      <c r="L13" s="165">
        <f>L14</f>
        <v>0</v>
      </c>
    </row>
    <row r="14" spans="1:12" ht="19.5" hidden="1" thickBot="1" x14ac:dyDescent="0.35">
      <c r="A14" s="148" t="s">
        <v>56</v>
      </c>
      <c r="B14" s="149" t="s">
        <v>0</v>
      </c>
      <c r="C14" s="150" t="s">
        <v>1</v>
      </c>
      <c r="D14" s="151" t="s">
        <v>57</v>
      </c>
      <c r="E14" s="152"/>
      <c r="F14" s="153">
        <v>0</v>
      </c>
      <c r="G14" s="153">
        <v>0</v>
      </c>
      <c r="H14" s="153">
        <v>0</v>
      </c>
      <c r="I14" s="153">
        <f t="shared" si="7"/>
        <v>0</v>
      </c>
      <c r="J14" s="153">
        <f t="shared" si="7"/>
        <v>0</v>
      </c>
      <c r="K14" s="153">
        <f t="shared" si="7"/>
        <v>0</v>
      </c>
      <c r="L14" s="165">
        <f>L15</f>
        <v>0</v>
      </c>
    </row>
    <row r="15" spans="1:12" ht="38.25" hidden="1" thickBot="1" x14ac:dyDescent="0.35">
      <c r="A15" s="19" t="s">
        <v>140</v>
      </c>
      <c r="B15" s="20" t="s">
        <v>0</v>
      </c>
      <c r="C15" s="21" t="s">
        <v>1</v>
      </c>
      <c r="D15" s="21" t="s">
        <v>58</v>
      </c>
      <c r="E15" s="22"/>
      <c r="F15" s="22">
        <v>0</v>
      </c>
      <c r="G15" s="22">
        <v>0</v>
      </c>
      <c r="H15" s="22">
        <v>0</v>
      </c>
      <c r="I15" s="22">
        <f t="shared" ref="F15:L15" si="8">I16+I17</f>
        <v>0</v>
      </c>
      <c r="J15" s="22">
        <f t="shared" si="8"/>
        <v>0</v>
      </c>
      <c r="K15" s="22">
        <f t="shared" si="8"/>
        <v>0</v>
      </c>
      <c r="L15" s="165">
        <f t="shared" si="8"/>
        <v>0</v>
      </c>
    </row>
    <row r="16" spans="1:12" ht="150.75" hidden="1" thickBot="1" x14ac:dyDescent="0.35">
      <c r="A16" s="125" t="s">
        <v>144</v>
      </c>
      <c r="B16" s="24" t="s">
        <v>0</v>
      </c>
      <c r="C16" s="24" t="s">
        <v>1</v>
      </c>
      <c r="D16" s="25" t="s">
        <v>25</v>
      </c>
      <c r="E16" s="25">
        <v>100</v>
      </c>
      <c r="F16" s="26">
        <v>0</v>
      </c>
      <c r="G16" s="26">
        <v>0</v>
      </c>
      <c r="H16" s="26">
        <v>0</v>
      </c>
      <c r="I16" s="26">
        <f>Ведомственная!J15</f>
        <v>0</v>
      </c>
      <c r="J16" s="26">
        <f>Ведомственная!K15</f>
        <v>0</v>
      </c>
      <c r="K16" s="26">
        <f>Ведомственная!L15</f>
        <v>0</v>
      </c>
      <c r="L16" s="165">
        <f>Ведомственная!M15</f>
        <v>0</v>
      </c>
    </row>
    <row r="17" spans="1:12" ht="94.5" hidden="1" thickBot="1" x14ac:dyDescent="0.35">
      <c r="A17" s="125" t="s">
        <v>145</v>
      </c>
      <c r="B17" s="24" t="s">
        <v>0</v>
      </c>
      <c r="C17" s="24" t="s">
        <v>1</v>
      </c>
      <c r="D17" s="25" t="s">
        <v>25</v>
      </c>
      <c r="E17" s="25">
        <v>200</v>
      </c>
      <c r="F17" s="26">
        <v>0</v>
      </c>
      <c r="G17" s="26">
        <v>0</v>
      </c>
      <c r="H17" s="26">
        <v>0</v>
      </c>
      <c r="I17" s="26">
        <f>Ведомственная!J16</f>
        <v>0</v>
      </c>
      <c r="J17" s="26">
        <f>Ведомственная!K16</f>
        <v>0</v>
      </c>
      <c r="K17" s="26">
        <f>Ведомственная!L16</f>
        <v>0</v>
      </c>
      <c r="L17" s="165">
        <f>Ведомственная!M16</f>
        <v>0</v>
      </c>
    </row>
    <row r="18" spans="1:12" ht="75.75" thickBot="1" x14ac:dyDescent="0.35">
      <c r="A18" s="82" t="s">
        <v>59</v>
      </c>
      <c r="B18" s="83" t="s">
        <v>0</v>
      </c>
      <c r="C18" s="83" t="s">
        <v>4</v>
      </c>
      <c r="D18" s="84"/>
      <c r="E18" s="84"/>
      <c r="F18" s="85">
        <v>11624.8</v>
      </c>
      <c r="G18" s="85">
        <v>10744.7088</v>
      </c>
      <c r="H18" s="85">
        <v>10970.924000000001</v>
      </c>
      <c r="I18" s="85">
        <f t="shared" ref="F18:K19" si="9">I19</f>
        <v>10970.924000000001</v>
      </c>
      <c r="J18" s="85">
        <f t="shared" si="9"/>
        <v>10970.924000000001</v>
      </c>
      <c r="K18" s="85">
        <f t="shared" si="9"/>
        <v>10970.924000000001</v>
      </c>
      <c r="L18" s="165">
        <f>L19</f>
        <v>33340.432799999995</v>
      </c>
    </row>
    <row r="19" spans="1:12" ht="19.5" thickBot="1" x14ac:dyDescent="0.35">
      <c r="A19" s="148" t="s">
        <v>56</v>
      </c>
      <c r="B19" s="150" t="s">
        <v>0</v>
      </c>
      <c r="C19" s="150" t="s">
        <v>4</v>
      </c>
      <c r="D19" s="151" t="s">
        <v>60</v>
      </c>
      <c r="E19" s="151"/>
      <c r="F19" s="154">
        <v>11624.8</v>
      </c>
      <c r="G19" s="154">
        <v>10744.7088</v>
      </c>
      <c r="H19" s="154">
        <v>10970.924000000001</v>
      </c>
      <c r="I19" s="154">
        <f t="shared" si="9"/>
        <v>10970.924000000001</v>
      </c>
      <c r="J19" s="154">
        <f t="shared" si="9"/>
        <v>10970.924000000001</v>
      </c>
      <c r="K19" s="154">
        <f t="shared" si="9"/>
        <v>10970.924000000001</v>
      </c>
      <c r="L19" s="165">
        <f>L20</f>
        <v>33340.432799999995</v>
      </c>
    </row>
    <row r="20" spans="1:12" ht="38.25" thickBot="1" x14ac:dyDescent="0.35">
      <c r="A20" s="19" t="s">
        <v>140</v>
      </c>
      <c r="B20" s="20" t="s">
        <v>0</v>
      </c>
      <c r="C20" s="20" t="s">
        <v>4</v>
      </c>
      <c r="D20" s="21" t="s">
        <v>58</v>
      </c>
      <c r="E20" s="21"/>
      <c r="F20" s="22">
        <v>11624.8</v>
      </c>
      <c r="G20" s="22">
        <v>10744.7088</v>
      </c>
      <c r="H20" s="22">
        <v>10970.924000000001</v>
      </c>
      <c r="I20" s="22">
        <f t="shared" ref="I20:J20" si="10">SUM(I21:I26)</f>
        <v>10970.924000000001</v>
      </c>
      <c r="J20" s="22">
        <f t="shared" si="10"/>
        <v>10970.924000000001</v>
      </c>
      <c r="K20" s="22">
        <f t="shared" ref="K20" si="11">SUM(K21:K26)</f>
        <v>10970.924000000001</v>
      </c>
      <c r="L20" s="165">
        <f t="shared" ref="L20" si="12">SUM(L21:L26)</f>
        <v>33340.432799999995</v>
      </c>
    </row>
    <row r="21" spans="1:12" ht="150.75" thickBot="1" x14ac:dyDescent="0.35">
      <c r="A21" s="28" t="s">
        <v>144</v>
      </c>
      <c r="B21" s="24" t="s">
        <v>0</v>
      </c>
      <c r="C21" s="24" t="s">
        <v>4</v>
      </c>
      <c r="D21" s="25" t="s">
        <v>25</v>
      </c>
      <c r="E21" s="25">
        <v>100</v>
      </c>
      <c r="F21" s="26">
        <v>1454</v>
      </c>
      <c r="G21" s="26">
        <v>1468.2654</v>
      </c>
      <c r="H21" s="26">
        <v>1527.2460000000001</v>
      </c>
      <c r="I21" s="26">
        <f>Ведомственная!J20</f>
        <v>1527.2460000000001</v>
      </c>
      <c r="J21" s="26">
        <f>Ведомственная!K20</f>
        <v>1527.2460000000001</v>
      </c>
      <c r="K21" s="26">
        <f>Ведомственная!L20</f>
        <v>1527.2460000000001</v>
      </c>
      <c r="L21" s="165">
        <f>Ведомственная!M20</f>
        <v>4449.5114000000003</v>
      </c>
    </row>
    <row r="22" spans="1:12" ht="94.5" hidden="1" thickBot="1" x14ac:dyDescent="0.35">
      <c r="A22" s="28" t="s">
        <v>145</v>
      </c>
      <c r="B22" s="24" t="s">
        <v>0</v>
      </c>
      <c r="C22" s="24" t="s">
        <v>4</v>
      </c>
      <c r="D22" s="25" t="s">
        <v>25</v>
      </c>
      <c r="E22" s="25">
        <v>200</v>
      </c>
      <c r="F22" s="26">
        <v>0</v>
      </c>
      <c r="G22" s="26">
        <v>0</v>
      </c>
      <c r="H22" s="26">
        <v>0</v>
      </c>
      <c r="I22" s="26">
        <f>Ведомственная!J21</f>
        <v>0</v>
      </c>
      <c r="J22" s="26">
        <f>Ведомственная!K21</f>
        <v>0</v>
      </c>
      <c r="K22" s="26">
        <f>Ведомственная!L21</f>
        <v>0</v>
      </c>
      <c r="L22" s="165">
        <f>Ведомственная!M21</f>
        <v>0</v>
      </c>
    </row>
    <row r="23" spans="1:12" ht="150.75" thickBot="1" x14ac:dyDescent="0.35">
      <c r="A23" s="125" t="s">
        <v>146</v>
      </c>
      <c r="B23" s="24" t="s">
        <v>0</v>
      </c>
      <c r="C23" s="24" t="s">
        <v>4</v>
      </c>
      <c r="D23" s="25" t="s">
        <v>26</v>
      </c>
      <c r="E23" s="25">
        <v>100</v>
      </c>
      <c r="F23" s="26">
        <v>7544</v>
      </c>
      <c r="G23" s="26">
        <v>7247.8433999999997</v>
      </c>
      <c r="H23" s="26">
        <v>7537.2780000000002</v>
      </c>
      <c r="I23" s="26">
        <f>Ведомственная!J22</f>
        <v>7537.2780000000002</v>
      </c>
      <c r="J23" s="26">
        <f>Ведомственная!K22</f>
        <v>7537.2780000000002</v>
      </c>
      <c r="K23" s="26">
        <f>Ведомственная!L22</f>
        <v>7537.2780000000002</v>
      </c>
      <c r="L23" s="165">
        <f>Ведомственная!M22</f>
        <v>22329.1214</v>
      </c>
    </row>
    <row r="24" spans="1:12" ht="94.5" thickBot="1" x14ac:dyDescent="0.35">
      <c r="A24" s="125" t="s">
        <v>147</v>
      </c>
      <c r="B24" s="24" t="s">
        <v>0</v>
      </c>
      <c r="C24" s="24" t="s">
        <v>4</v>
      </c>
      <c r="D24" s="25" t="s">
        <v>26</v>
      </c>
      <c r="E24" s="25">
        <v>200</v>
      </c>
      <c r="F24" s="26">
        <v>2026.7999999999993</v>
      </c>
      <c r="G24" s="26">
        <v>1524.6000000000004</v>
      </c>
      <c r="H24" s="26">
        <v>1402.3999999999996</v>
      </c>
      <c r="I24" s="26">
        <f>Ведомственная!J23</f>
        <v>1402.3999999999996</v>
      </c>
      <c r="J24" s="26">
        <f>Ведомственная!K23</f>
        <v>1402.3999999999996</v>
      </c>
      <c r="K24" s="26">
        <f>Ведомственная!L23</f>
        <v>1402.3999999999996</v>
      </c>
      <c r="L24" s="165">
        <f>Ведомственная!M23</f>
        <v>4953.7999999999993</v>
      </c>
    </row>
    <row r="25" spans="1:12" ht="75.75" thickBot="1" x14ac:dyDescent="0.35">
      <c r="A25" s="125" t="s">
        <v>148</v>
      </c>
      <c r="B25" s="24" t="s">
        <v>0</v>
      </c>
      <c r="C25" s="24" t="s">
        <v>4</v>
      </c>
      <c r="D25" s="25" t="s">
        <v>26</v>
      </c>
      <c r="E25" s="25">
        <v>800</v>
      </c>
      <c r="F25" s="26">
        <v>600</v>
      </c>
      <c r="G25" s="26">
        <v>504</v>
      </c>
      <c r="H25" s="26">
        <v>504</v>
      </c>
      <c r="I25" s="26">
        <f>Ведомственная!J24</f>
        <v>504</v>
      </c>
      <c r="J25" s="26">
        <f>Ведомственная!K24</f>
        <v>504</v>
      </c>
      <c r="K25" s="26">
        <f>Ведомственная!L24</f>
        <v>504</v>
      </c>
      <c r="L25" s="165">
        <f>Ведомственная!M24</f>
        <v>1608</v>
      </c>
    </row>
    <row r="26" spans="1:12" ht="75.75" hidden="1" thickBot="1" x14ac:dyDescent="0.35">
      <c r="A26" s="125" t="s">
        <v>184</v>
      </c>
      <c r="B26" s="24" t="s">
        <v>0</v>
      </c>
      <c r="C26" s="24" t="s">
        <v>4</v>
      </c>
      <c r="D26" s="126" t="s">
        <v>183</v>
      </c>
      <c r="E26" s="25">
        <v>200</v>
      </c>
      <c r="F26" s="26">
        <v>0</v>
      </c>
      <c r="G26" s="26">
        <v>0</v>
      </c>
      <c r="H26" s="26">
        <v>0</v>
      </c>
      <c r="I26" s="26">
        <f>Ведомственная!J25</f>
        <v>0</v>
      </c>
      <c r="J26" s="26">
        <f>Ведомственная!K25</f>
        <v>0</v>
      </c>
      <c r="K26" s="26">
        <f>Ведомственная!L25</f>
        <v>0</v>
      </c>
      <c r="L26" s="165">
        <f>Ведомственная!M25</f>
        <v>0</v>
      </c>
    </row>
    <row r="27" spans="1:12" ht="75.75" hidden="1" thickBot="1" x14ac:dyDescent="0.35">
      <c r="A27" s="19" t="s">
        <v>141</v>
      </c>
      <c r="B27" s="20" t="s">
        <v>0</v>
      </c>
      <c r="C27" s="20" t="s">
        <v>4</v>
      </c>
      <c r="D27" s="21" t="s">
        <v>66</v>
      </c>
      <c r="E27" s="29"/>
      <c r="F27" s="22">
        <v>0</v>
      </c>
      <c r="G27" s="22">
        <v>0</v>
      </c>
      <c r="H27" s="22">
        <v>0</v>
      </c>
      <c r="I27" s="22">
        <f t="shared" ref="F27:L27" si="13">I28</f>
        <v>0</v>
      </c>
      <c r="J27" s="22">
        <f t="shared" si="13"/>
        <v>0</v>
      </c>
      <c r="K27" s="22">
        <f t="shared" si="13"/>
        <v>0</v>
      </c>
      <c r="L27" s="165">
        <f t="shared" si="13"/>
        <v>0</v>
      </c>
    </row>
    <row r="28" spans="1:12" ht="132" hidden="1" thickBot="1" x14ac:dyDescent="0.35">
      <c r="A28" s="28" t="s">
        <v>237</v>
      </c>
      <c r="B28" s="24" t="s">
        <v>0</v>
      </c>
      <c r="C28" s="24" t="s">
        <v>4</v>
      </c>
      <c r="D28" s="25" t="s">
        <v>27</v>
      </c>
      <c r="E28" s="25">
        <v>500</v>
      </c>
      <c r="F28" s="26">
        <v>0</v>
      </c>
      <c r="G28" s="26">
        <v>0</v>
      </c>
      <c r="H28" s="26">
        <v>0</v>
      </c>
      <c r="I28" s="26">
        <f>Ведомственная!J27</f>
        <v>0</v>
      </c>
      <c r="J28" s="26">
        <f>Ведомственная!K27</f>
        <v>0</v>
      </c>
      <c r="K28" s="26">
        <f>Ведомственная!L27</f>
        <v>0</v>
      </c>
      <c r="L28" s="165">
        <f>Ведомственная!M27</f>
        <v>0</v>
      </c>
    </row>
    <row r="29" spans="1:12" ht="19.5" thickBot="1" x14ac:dyDescent="0.35">
      <c r="A29" s="88" t="s">
        <v>61</v>
      </c>
      <c r="B29" s="83" t="s">
        <v>0</v>
      </c>
      <c r="C29" s="83" t="s">
        <v>14</v>
      </c>
      <c r="D29" s="89"/>
      <c r="E29" s="89"/>
      <c r="F29" s="85">
        <v>10</v>
      </c>
      <c r="G29" s="85">
        <v>10</v>
      </c>
      <c r="H29" s="85">
        <v>10</v>
      </c>
      <c r="I29" s="85">
        <f t="shared" ref="F29:K31" si="14">I30</f>
        <v>10</v>
      </c>
      <c r="J29" s="85">
        <f t="shared" si="14"/>
        <v>10</v>
      </c>
      <c r="K29" s="85">
        <f t="shared" si="14"/>
        <v>10</v>
      </c>
      <c r="L29" s="165">
        <f>L30</f>
        <v>30</v>
      </c>
    </row>
    <row r="30" spans="1:12" ht="19.5" thickBot="1" x14ac:dyDescent="0.35">
      <c r="A30" s="148" t="s">
        <v>56</v>
      </c>
      <c r="B30" s="150" t="s">
        <v>0</v>
      </c>
      <c r="C30" s="150" t="s">
        <v>14</v>
      </c>
      <c r="D30" s="151" t="s">
        <v>57</v>
      </c>
      <c r="E30" s="152"/>
      <c r="F30" s="154">
        <v>10</v>
      </c>
      <c r="G30" s="154">
        <v>10</v>
      </c>
      <c r="H30" s="154">
        <v>10</v>
      </c>
      <c r="I30" s="154">
        <f t="shared" si="14"/>
        <v>10</v>
      </c>
      <c r="J30" s="154">
        <f t="shared" si="14"/>
        <v>10</v>
      </c>
      <c r="K30" s="154">
        <f t="shared" si="14"/>
        <v>10</v>
      </c>
      <c r="L30" s="165">
        <f>L31</f>
        <v>30</v>
      </c>
    </row>
    <row r="31" spans="1:12" ht="38.25" thickBot="1" x14ac:dyDescent="0.35">
      <c r="A31" s="19" t="s">
        <v>142</v>
      </c>
      <c r="B31" s="20" t="s">
        <v>0</v>
      </c>
      <c r="C31" s="20" t="s">
        <v>14</v>
      </c>
      <c r="D31" s="21" t="s">
        <v>62</v>
      </c>
      <c r="E31" s="29"/>
      <c r="F31" s="22">
        <v>10</v>
      </c>
      <c r="G31" s="22">
        <v>10</v>
      </c>
      <c r="H31" s="22">
        <v>10</v>
      </c>
      <c r="I31" s="22">
        <f t="shared" si="14"/>
        <v>10</v>
      </c>
      <c r="J31" s="22">
        <f t="shared" si="14"/>
        <v>10</v>
      </c>
      <c r="K31" s="22">
        <f t="shared" si="14"/>
        <v>10</v>
      </c>
      <c r="L31" s="165">
        <f>L32</f>
        <v>30</v>
      </c>
    </row>
    <row r="32" spans="1:12" ht="38.25" thickBot="1" x14ac:dyDescent="0.35">
      <c r="A32" s="30" t="s">
        <v>214</v>
      </c>
      <c r="B32" s="24" t="s">
        <v>0</v>
      </c>
      <c r="C32" s="24" t="s">
        <v>14</v>
      </c>
      <c r="D32" s="23" t="s">
        <v>63</v>
      </c>
      <c r="E32" s="23">
        <v>800</v>
      </c>
      <c r="F32" s="26">
        <v>10</v>
      </c>
      <c r="G32" s="26">
        <v>10</v>
      </c>
      <c r="H32" s="26">
        <v>10</v>
      </c>
      <c r="I32" s="26">
        <f>Ведомственная!J31</f>
        <v>10</v>
      </c>
      <c r="J32" s="26">
        <f>Ведомственная!K31</f>
        <v>10</v>
      </c>
      <c r="K32" s="26">
        <f>Ведомственная!L31</f>
        <v>10</v>
      </c>
      <c r="L32" s="165">
        <f>Ведомственная!M31</f>
        <v>30</v>
      </c>
    </row>
    <row r="33" spans="1:12" ht="19.5" thickBot="1" x14ac:dyDescent="0.35">
      <c r="A33" s="90" t="s">
        <v>5</v>
      </c>
      <c r="B33" s="83" t="s">
        <v>0</v>
      </c>
      <c r="C33" s="83" t="s">
        <v>15</v>
      </c>
      <c r="D33" s="89"/>
      <c r="E33" s="89"/>
      <c r="F33" s="85">
        <v>3385</v>
      </c>
      <c r="G33" s="85">
        <v>0</v>
      </c>
      <c r="H33" s="85">
        <v>0</v>
      </c>
      <c r="I33" s="85">
        <f t="shared" ref="I33:L33" si="15">+I42+I34</f>
        <v>0</v>
      </c>
      <c r="J33" s="85">
        <f t="shared" si="15"/>
        <v>0</v>
      </c>
      <c r="K33" s="85">
        <f t="shared" si="15"/>
        <v>0</v>
      </c>
      <c r="L33" s="165">
        <f t="shared" si="15"/>
        <v>3385</v>
      </c>
    </row>
    <row r="34" spans="1:12" ht="19.5" thickBot="1" x14ac:dyDescent="0.35">
      <c r="A34" s="148" t="s">
        <v>56</v>
      </c>
      <c r="B34" s="150" t="s">
        <v>0</v>
      </c>
      <c r="C34" s="150" t="s">
        <v>15</v>
      </c>
      <c r="D34" s="151" t="s">
        <v>57</v>
      </c>
      <c r="E34" s="152"/>
      <c r="F34" s="154">
        <v>3385</v>
      </c>
      <c r="G34" s="154">
        <v>0</v>
      </c>
      <c r="H34" s="154">
        <v>0</v>
      </c>
      <c r="I34" s="154">
        <f t="shared" ref="G34:L34" si="16">I41+I35</f>
        <v>0</v>
      </c>
      <c r="J34" s="154">
        <f t="shared" si="16"/>
        <v>0</v>
      </c>
      <c r="K34" s="154">
        <f t="shared" si="16"/>
        <v>0</v>
      </c>
      <c r="L34" s="165">
        <f t="shared" si="16"/>
        <v>3385</v>
      </c>
    </row>
    <row r="35" spans="1:12" ht="75.75" thickBot="1" x14ac:dyDescent="0.35">
      <c r="A35" s="19" t="s">
        <v>141</v>
      </c>
      <c r="B35" s="20" t="s">
        <v>0</v>
      </c>
      <c r="C35" s="20" t="s">
        <v>15</v>
      </c>
      <c r="D35" s="21" t="s">
        <v>66</v>
      </c>
      <c r="E35" s="29"/>
      <c r="F35" s="22">
        <v>3385</v>
      </c>
      <c r="G35" s="22">
        <v>0</v>
      </c>
      <c r="H35" s="22">
        <v>0</v>
      </c>
      <c r="I35" s="22">
        <f t="shared" ref="I35:J35" si="17">SUM(I36:I40)</f>
        <v>0</v>
      </c>
      <c r="J35" s="22">
        <f t="shared" si="17"/>
        <v>0</v>
      </c>
      <c r="K35" s="22">
        <f t="shared" ref="K35" si="18">SUM(K36:K40)</f>
        <v>0</v>
      </c>
      <c r="L35" s="165">
        <f t="shared" ref="L35" si="19">SUM(L36:L40)</f>
        <v>3385</v>
      </c>
    </row>
    <row r="36" spans="1:12" ht="113.25" thickBot="1" x14ac:dyDescent="0.35">
      <c r="A36" s="132" t="s">
        <v>149</v>
      </c>
      <c r="B36" s="24" t="s">
        <v>0</v>
      </c>
      <c r="C36" s="24" t="s">
        <v>15</v>
      </c>
      <c r="D36" s="23" t="s">
        <v>22</v>
      </c>
      <c r="E36" s="23">
        <v>500</v>
      </c>
      <c r="F36" s="26">
        <v>443.5</v>
      </c>
      <c r="G36" s="26">
        <v>0</v>
      </c>
      <c r="H36" s="26">
        <v>0</v>
      </c>
      <c r="I36" s="26">
        <f>Ведомственная!J35</f>
        <v>0</v>
      </c>
      <c r="J36" s="26">
        <f>Ведомственная!K35</f>
        <v>0</v>
      </c>
      <c r="K36" s="26">
        <f>Ведомственная!L35</f>
        <v>0</v>
      </c>
      <c r="L36" s="165">
        <f>Ведомственная!M35</f>
        <v>443.5</v>
      </c>
    </row>
    <row r="37" spans="1:12" ht="94.5" thickBot="1" x14ac:dyDescent="0.35">
      <c r="A37" s="132" t="s">
        <v>150</v>
      </c>
      <c r="B37" s="24" t="s">
        <v>0</v>
      </c>
      <c r="C37" s="24" t="s">
        <v>15</v>
      </c>
      <c r="D37" s="23" t="s">
        <v>23</v>
      </c>
      <c r="E37" s="23">
        <v>500</v>
      </c>
      <c r="F37" s="26">
        <v>304.60000000000002</v>
      </c>
      <c r="G37" s="26">
        <v>0</v>
      </c>
      <c r="H37" s="26">
        <v>0</v>
      </c>
      <c r="I37" s="26">
        <f>Ведомственная!J36</f>
        <v>0</v>
      </c>
      <c r="J37" s="26">
        <f>Ведомственная!K36</f>
        <v>0</v>
      </c>
      <c r="K37" s="26">
        <f>Ведомственная!L36</f>
        <v>0</v>
      </c>
      <c r="L37" s="165">
        <f>Ведомственная!M36</f>
        <v>304.60000000000002</v>
      </c>
    </row>
    <row r="38" spans="1:12" ht="94.5" thickBot="1" x14ac:dyDescent="0.35">
      <c r="A38" s="132" t="s">
        <v>151</v>
      </c>
      <c r="B38" s="24" t="s">
        <v>0</v>
      </c>
      <c r="C38" s="24" t="s">
        <v>15</v>
      </c>
      <c r="D38" s="23" t="s">
        <v>99</v>
      </c>
      <c r="E38" s="23">
        <v>500</v>
      </c>
      <c r="F38" s="26">
        <v>84.1</v>
      </c>
      <c r="G38" s="26">
        <v>0</v>
      </c>
      <c r="H38" s="26">
        <v>0</v>
      </c>
      <c r="I38" s="26">
        <f>Ведомственная!J37</f>
        <v>0</v>
      </c>
      <c r="J38" s="26">
        <f>Ведомственная!K37</f>
        <v>0</v>
      </c>
      <c r="K38" s="26">
        <f>Ведомственная!L37</f>
        <v>0</v>
      </c>
      <c r="L38" s="165">
        <f>Ведомственная!M37</f>
        <v>84.1</v>
      </c>
    </row>
    <row r="39" spans="1:12" ht="94.5" thickBot="1" x14ac:dyDescent="0.35">
      <c r="A39" s="132" t="s">
        <v>152</v>
      </c>
      <c r="B39" s="24" t="s">
        <v>0</v>
      </c>
      <c r="C39" s="24" t="s">
        <v>15</v>
      </c>
      <c r="D39" s="23" t="s">
        <v>100</v>
      </c>
      <c r="E39" s="23">
        <v>500</v>
      </c>
      <c r="F39" s="26">
        <v>263.10000000000002</v>
      </c>
      <c r="G39" s="26">
        <v>0</v>
      </c>
      <c r="H39" s="26">
        <v>0</v>
      </c>
      <c r="I39" s="26">
        <f>Ведомственная!J38</f>
        <v>0</v>
      </c>
      <c r="J39" s="26">
        <f>Ведомственная!K38</f>
        <v>0</v>
      </c>
      <c r="K39" s="26">
        <f>Ведомственная!L38</f>
        <v>0</v>
      </c>
      <c r="L39" s="165">
        <f>Ведомственная!M38</f>
        <v>263.10000000000002</v>
      </c>
    </row>
    <row r="40" spans="1:12" ht="94.5" thickBot="1" x14ac:dyDescent="0.35">
      <c r="A40" s="132" t="s">
        <v>153</v>
      </c>
      <c r="B40" s="24" t="s">
        <v>0</v>
      </c>
      <c r="C40" s="24" t="s">
        <v>15</v>
      </c>
      <c r="D40" s="23" t="s">
        <v>98</v>
      </c>
      <c r="E40" s="23">
        <v>500</v>
      </c>
      <c r="F40" s="26">
        <v>2289.6999999999998</v>
      </c>
      <c r="G40" s="26">
        <v>0</v>
      </c>
      <c r="H40" s="26">
        <v>0</v>
      </c>
      <c r="I40" s="26">
        <f>Ведомственная!J39</f>
        <v>0</v>
      </c>
      <c r="J40" s="26">
        <f>Ведомственная!K39</f>
        <v>0</v>
      </c>
      <c r="K40" s="26">
        <f>Ведомственная!L39</f>
        <v>0</v>
      </c>
      <c r="L40" s="165">
        <f>Ведомственная!M39</f>
        <v>2289.6999999999998</v>
      </c>
    </row>
    <row r="41" spans="1:12" ht="38.25" hidden="1" thickBot="1" x14ac:dyDescent="0.35">
      <c r="A41" s="19" t="s">
        <v>142</v>
      </c>
      <c r="B41" s="20" t="s">
        <v>0</v>
      </c>
      <c r="C41" s="20" t="s">
        <v>15</v>
      </c>
      <c r="D41" s="21" t="s">
        <v>62</v>
      </c>
      <c r="E41" s="29"/>
      <c r="F41" s="22">
        <v>0</v>
      </c>
      <c r="G41" s="22">
        <v>0</v>
      </c>
      <c r="H41" s="22">
        <v>0</v>
      </c>
      <c r="I41" s="22">
        <f t="shared" ref="F41:L41" si="20">I42</f>
        <v>0</v>
      </c>
      <c r="J41" s="22">
        <f t="shared" si="20"/>
        <v>0</v>
      </c>
      <c r="K41" s="22">
        <f t="shared" si="20"/>
        <v>0</v>
      </c>
      <c r="L41" s="165">
        <f t="shared" si="20"/>
        <v>0</v>
      </c>
    </row>
    <row r="42" spans="1:12" ht="113.25" hidden="1" thickBot="1" x14ac:dyDescent="0.35">
      <c r="A42" s="30" t="s">
        <v>238</v>
      </c>
      <c r="B42" s="24" t="s">
        <v>0</v>
      </c>
      <c r="C42" s="24" t="s">
        <v>15</v>
      </c>
      <c r="D42" s="23" t="s">
        <v>156</v>
      </c>
      <c r="E42" s="23">
        <v>200</v>
      </c>
      <c r="F42" s="26">
        <v>0</v>
      </c>
      <c r="G42" s="26">
        <v>0</v>
      </c>
      <c r="H42" s="26">
        <v>0</v>
      </c>
      <c r="I42" s="26">
        <f>Ведомственная!J41</f>
        <v>0</v>
      </c>
      <c r="J42" s="26">
        <f>Ведомственная!K41</f>
        <v>0</v>
      </c>
      <c r="K42" s="26">
        <f>Ведомственная!L41</f>
        <v>0</v>
      </c>
      <c r="L42" s="165">
        <f>Ведомственная!M41</f>
        <v>0</v>
      </c>
    </row>
    <row r="43" spans="1:12" ht="19.5" hidden="1" thickBot="1" x14ac:dyDescent="0.35">
      <c r="A43" s="9" t="s">
        <v>39</v>
      </c>
      <c r="B43" s="32" t="s">
        <v>1</v>
      </c>
      <c r="C43" s="32"/>
      <c r="D43" s="10"/>
      <c r="E43" s="10"/>
      <c r="F43" s="33">
        <v>0</v>
      </c>
      <c r="G43" s="33">
        <v>0</v>
      </c>
      <c r="H43" s="33">
        <v>0</v>
      </c>
      <c r="I43" s="33">
        <f t="shared" ref="F43:L43" si="21">+I44</f>
        <v>0</v>
      </c>
      <c r="J43" s="33">
        <f t="shared" si="21"/>
        <v>0</v>
      </c>
      <c r="K43" s="33">
        <f t="shared" si="21"/>
        <v>0</v>
      </c>
      <c r="L43" s="165">
        <f t="shared" si="21"/>
        <v>0</v>
      </c>
    </row>
    <row r="44" spans="1:12" ht="19.5" hidden="1" thickBot="1" x14ac:dyDescent="0.35">
      <c r="A44" s="91" t="s">
        <v>40</v>
      </c>
      <c r="B44" s="83" t="s">
        <v>1</v>
      </c>
      <c r="C44" s="83" t="s">
        <v>3</v>
      </c>
      <c r="D44" s="87"/>
      <c r="E44" s="87"/>
      <c r="F44" s="92">
        <v>0</v>
      </c>
      <c r="G44" s="92">
        <v>0</v>
      </c>
      <c r="H44" s="92">
        <v>0</v>
      </c>
      <c r="I44" s="92">
        <f t="shared" ref="F44:K45" si="22">I45</f>
        <v>0</v>
      </c>
      <c r="J44" s="92">
        <f t="shared" si="22"/>
        <v>0</v>
      </c>
      <c r="K44" s="92">
        <f t="shared" si="22"/>
        <v>0</v>
      </c>
      <c r="L44" s="165">
        <f>L45</f>
        <v>0</v>
      </c>
    </row>
    <row r="45" spans="1:12" ht="19.5" hidden="1" thickBot="1" x14ac:dyDescent="0.35">
      <c r="A45" s="148" t="s">
        <v>56</v>
      </c>
      <c r="B45" s="150" t="s">
        <v>1</v>
      </c>
      <c r="C45" s="150" t="s">
        <v>3</v>
      </c>
      <c r="D45" s="151" t="s">
        <v>57</v>
      </c>
      <c r="E45" s="149"/>
      <c r="F45" s="155">
        <v>0</v>
      </c>
      <c r="G45" s="155">
        <v>0</v>
      </c>
      <c r="H45" s="155">
        <v>0</v>
      </c>
      <c r="I45" s="155">
        <f t="shared" si="22"/>
        <v>0</v>
      </c>
      <c r="J45" s="155">
        <f t="shared" si="22"/>
        <v>0</v>
      </c>
      <c r="K45" s="155">
        <f t="shared" si="22"/>
        <v>0</v>
      </c>
      <c r="L45" s="165">
        <f>L46</f>
        <v>0</v>
      </c>
    </row>
    <row r="46" spans="1:12" ht="75.75" hidden="1" thickBot="1" x14ac:dyDescent="0.35">
      <c r="A46" s="19" t="s">
        <v>141</v>
      </c>
      <c r="B46" s="20" t="s">
        <v>1</v>
      </c>
      <c r="C46" s="20" t="s">
        <v>3</v>
      </c>
      <c r="D46" s="27" t="s">
        <v>66</v>
      </c>
      <c r="E46" s="27"/>
      <c r="F46" s="34">
        <v>0</v>
      </c>
      <c r="G46" s="34">
        <v>0</v>
      </c>
      <c r="H46" s="34">
        <v>0</v>
      </c>
      <c r="I46" s="34">
        <f t="shared" ref="F46:L46" si="23">SUM(I47:I48)</f>
        <v>0</v>
      </c>
      <c r="J46" s="34">
        <f t="shared" si="23"/>
        <v>0</v>
      </c>
      <c r="K46" s="34">
        <f t="shared" si="23"/>
        <v>0</v>
      </c>
      <c r="L46" s="165">
        <f t="shared" si="23"/>
        <v>0</v>
      </c>
    </row>
    <row r="47" spans="1:12" ht="132" hidden="1" thickBot="1" x14ac:dyDescent="0.35">
      <c r="A47" s="132" t="s">
        <v>111</v>
      </c>
      <c r="B47" s="24" t="s">
        <v>1</v>
      </c>
      <c r="C47" s="24" t="s">
        <v>3</v>
      </c>
      <c r="D47" s="23" t="s">
        <v>41</v>
      </c>
      <c r="E47" s="23">
        <v>100</v>
      </c>
      <c r="F47" s="35">
        <v>0</v>
      </c>
      <c r="G47" s="35">
        <v>0</v>
      </c>
      <c r="H47" s="35">
        <v>0</v>
      </c>
      <c r="I47" s="35">
        <f>Ведомственная!J46</f>
        <v>0</v>
      </c>
      <c r="J47" s="35">
        <f>Ведомственная!K46</f>
        <v>0</v>
      </c>
      <c r="K47" s="35">
        <f>Ведомственная!L46</f>
        <v>0</v>
      </c>
      <c r="L47" s="165">
        <f>Ведомственная!M46</f>
        <v>0</v>
      </c>
    </row>
    <row r="48" spans="1:12" ht="75.75" hidden="1" thickBot="1" x14ac:dyDescent="0.35">
      <c r="A48" s="132" t="s">
        <v>112</v>
      </c>
      <c r="B48" s="24" t="s">
        <v>1</v>
      </c>
      <c r="C48" s="24" t="s">
        <v>3</v>
      </c>
      <c r="D48" s="23" t="s">
        <v>41</v>
      </c>
      <c r="E48" s="23">
        <v>200</v>
      </c>
      <c r="F48" s="35">
        <v>0</v>
      </c>
      <c r="G48" s="35">
        <v>0</v>
      </c>
      <c r="H48" s="35">
        <v>0</v>
      </c>
      <c r="I48" s="35">
        <f>Ведомственная!J47</f>
        <v>0</v>
      </c>
      <c r="J48" s="35">
        <f>Ведомственная!K47</f>
        <v>0</v>
      </c>
      <c r="K48" s="35">
        <f>Ведомственная!L47</f>
        <v>0</v>
      </c>
      <c r="L48" s="165">
        <f>Ведомственная!M47</f>
        <v>0</v>
      </c>
    </row>
    <row r="49" spans="1:12" ht="38.25" thickBot="1" x14ac:dyDescent="0.35">
      <c r="A49" s="12" t="s">
        <v>67</v>
      </c>
      <c r="B49" s="32" t="s">
        <v>3</v>
      </c>
      <c r="C49" s="32"/>
      <c r="D49" s="36"/>
      <c r="E49" s="36"/>
      <c r="F49" s="37">
        <v>882.09999999999991</v>
      </c>
      <c r="G49" s="37">
        <v>980</v>
      </c>
      <c r="H49" s="37">
        <v>980</v>
      </c>
      <c r="I49" s="37">
        <f t="shared" ref="I49:J49" si="24">+I50+I58+I54</f>
        <v>980</v>
      </c>
      <c r="J49" s="37">
        <f t="shared" si="24"/>
        <v>980</v>
      </c>
      <c r="K49" s="37">
        <f t="shared" ref="K49" si="25">+K50+K58+K54</f>
        <v>980</v>
      </c>
      <c r="L49" s="165">
        <f t="shared" ref="L49" si="26">+L50+L58+L54</f>
        <v>2842.1000000000004</v>
      </c>
    </row>
    <row r="50" spans="1:12" ht="57" thickBot="1" x14ac:dyDescent="0.35">
      <c r="A50" s="93" t="s">
        <v>68</v>
      </c>
      <c r="B50" s="83" t="s">
        <v>3</v>
      </c>
      <c r="C50" s="83" t="s">
        <v>6</v>
      </c>
      <c r="D50" s="84"/>
      <c r="E50" s="84"/>
      <c r="F50" s="94">
        <v>0</v>
      </c>
      <c r="G50" s="94">
        <v>280</v>
      </c>
      <c r="H50" s="94">
        <v>280</v>
      </c>
      <c r="I50" s="94">
        <f t="shared" ref="F50:K52" si="27">I51</f>
        <v>280</v>
      </c>
      <c r="J50" s="94">
        <f t="shared" si="27"/>
        <v>280</v>
      </c>
      <c r="K50" s="94">
        <f t="shared" si="27"/>
        <v>280</v>
      </c>
      <c r="L50" s="165">
        <f>L51</f>
        <v>560</v>
      </c>
    </row>
    <row r="51" spans="1:12" ht="19.5" thickBot="1" x14ac:dyDescent="0.35">
      <c r="A51" s="148" t="s">
        <v>56</v>
      </c>
      <c r="B51" s="150" t="s">
        <v>3</v>
      </c>
      <c r="C51" s="150" t="s">
        <v>6</v>
      </c>
      <c r="D51" s="151" t="s">
        <v>57</v>
      </c>
      <c r="E51" s="151"/>
      <c r="F51" s="156">
        <v>0</v>
      </c>
      <c r="G51" s="156">
        <v>280</v>
      </c>
      <c r="H51" s="156">
        <v>280</v>
      </c>
      <c r="I51" s="156">
        <f t="shared" si="27"/>
        <v>280</v>
      </c>
      <c r="J51" s="156">
        <f t="shared" si="27"/>
        <v>280</v>
      </c>
      <c r="K51" s="156">
        <f t="shared" si="27"/>
        <v>280</v>
      </c>
      <c r="L51" s="165">
        <f>L52</f>
        <v>560</v>
      </c>
    </row>
    <row r="52" spans="1:12" ht="57" thickBot="1" x14ac:dyDescent="0.35">
      <c r="A52" s="19" t="s">
        <v>215</v>
      </c>
      <c r="B52" s="20" t="s">
        <v>3</v>
      </c>
      <c r="C52" s="20" t="s">
        <v>6</v>
      </c>
      <c r="D52" s="21" t="s">
        <v>64</v>
      </c>
      <c r="E52" s="21"/>
      <c r="F52" s="39">
        <v>0</v>
      </c>
      <c r="G52" s="39">
        <v>280</v>
      </c>
      <c r="H52" s="39">
        <v>280</v>
      </c>
      <c r="I52" s="39">
        <f t="shared" si="27"/>
        <v>280</v>
      </c>
      <c r="J52" s="39">
        <f t="shared" si="27"/>
        <v>280</v>
      </c>
      <c r="K52" s="39">
        <f t="shared" si="27"/>
        <v>280</v>
      </c>
      <c r="L52" s="165">
        <f>L53</f>
        <v>560</v>
      </c>
    </row>
    <row r="53" spans="1:12" ht="94.5" thickBot="1" x14ac:dyDescent="0.35">
      <c r="A53" s="40" t="s">
        <v>154</v>
      </c>
      <c r="B53" s="24" t="s">
        <v>3</v>
      </c>
      <c r="C53" s="24" t="s">
        <v>6</v>
      </c>
      <c r="D53" s="25" t="s">
        <v>28</v>
      </c>
      <c r="E53" s="25">
        <v>200</v>
      </c>
      <c r="F53" s="41">
        <v>0</v>
      </c>
      <c r="G53" s="41">
        <v>280</v>
      </c>
      <c r="H53" s="41">
        <v>280</v>
      </c>
      <c r="I53" s="41">
        <f>Ведомственная!J52</f>
        <v>280</v>
      </c>
      <c r="J53" s="41">
        <f>Ведомственная!K52</f>
        <v>280</v>
      </c>
      <c r="K53" s="41">
        <f>Ведомственная!L52</f>
        <v>280</v>
      </c>
      <c r="L53" s="165">
        <f>Ведомственная!M52</f>
        <v>560</v>
      </c>
    </row>
    <row r="54" spans="1:12" ht="57" thickBot="1" x14ac:dyDescent="0.35">
      <c r="A54" s="91" t="s">
        <v>42</v>
      </c>
      <c r="B54" s="95" t="s">
        <v>3</v>
      </c>
      <c r="C54" s="83" t="s">
        <v>13</v>
      </c>
      <c r="D54" s="87"/>
      <c r="E54" s="87"/>
      <c r="F54" s="92">
        <v>220.8</v>
      </c>
      <c r="G54" s="92">
        <v>0</v>
      </c>
      <c r="H54" s="92">
        <v>0</v>
      </c>
      <c r="I54" s="92">
        <f t="shared" ref="F54:K56" si="28">I55</f>
        <v>0</v>
      </c>
      <c r="J54" s="92">
        <f t="shared" si="28"/>
        <v>0</v>
      </c>
      <c r="K54" s="92">
        <f t="shared" si="28"/>
        <v>0</v>
      </c>
      <c r="L54" s="165">
        <f>L55</f>
        <v>220.8</v>
      </c>
    </row>
    <row r="55" spans="1:12" ht="19.5" thickBot="1" x14ac:dyDescent="0.35">
      <c r="A55" s="148" t="s">
        <v>56</v>
      </c>
      <c r="B55" s="157" t="s">
        <v>3</v>
      </c>
      <c r="C55" s="150" t="s">
        <v>13</v>
      </c>
      <c r="D55" s="151" t="s">
        <v>57</v>
      </c>
      <c r="E55" s="149"/>
      <c r="F55" s="155">
        <v>220.8</v>
      </c>
      <c r="G55" s="155">
        <v>0</v>
      </c>
      <c r="H55" s="155">
        <v>0</v>
      </c>
      <c r="I55" s="155">
        <f t="shared" si="28"/>
        <v>0</v>
      </c>
      <c r="J55" s="155">
        <f t="shared" si="28"/>
        <v>0</v>
      </c>
      <c r="K55" s="155">
        <f t="shared" si="28"/>
        <v>0</v>
      </c>
      <c r="L55" s="165">
        <f>L56</f>
        <v>220.8</v>
      </c>
    </row>
    <row r="56" spans="1:12" ht="57" thickBot="1" x14ac:dyDescent="0.35">
      <c r="A56" s="19" t="s">
        <v>215</v>
      </c>
      <c r="B56" s="43" t="s">
        <v>3</v>
      </c>
      <c r="C56" s="20" t="s">
        <v>13</v>
      </c>
      <c r="D56" s="21" t="s">
        <v>64</v>
      </c>
      <c r="E56" s="27"/>
      <c r="F56" s="34">
        <v>220.8</v>
      </c>
      <c r="G56" s="34">
        <v>0</v>
      </c>
      <c r="H56" s="34">
        <v>0</v>
      </c>
      <c r="I56" s="34">
        <f t="shared" si="28"/>
        <v>0</v>
      </c>
      <c r="J56" s="34">
        <f t="shared" si="28"/>
        <v>0</v>
      </c>
      <c r="K56" s="34">
        <f t="shared" si="28"/>
        <v>0</v>
      </c>
      <c r="L56" s="165">
        <f>L57</f>
        <v>220.8</v>
      </c>
    </row>
    <row r="57" spans="1:12" ht="94.5" thickBot="1" x14ac:dyDescent="0.35">
      <c r="A57" s="40" t="s">
        <v>154</v>
      </c>
      <c r="B57" s="42" t="s">
        <v>3</v>
      </c>
      <c r="C57" s="24" t="s">
        <v>13</v>
      </c>
      <c r="D57" s="25" t="s">
        <v>28</v>
      </c>
      <c r="E57" s="25">
        <v>600</v>
      </c>
      <c r="F57" s="35">
        <v>220.8</v>
      </c>
      <c r="G57" s="35">
        <v>0</v>
      </c>
      <c r="H57" s="35">
        <v>0</v>
      </c>
      <c r="I57" s="35">
        <f>Ведомственная!J56</f>
        <v>0</v>
      </c>
      <c r="J57" s="35">
        <f>Ведомственная!K56</f>
        <v>0</v>
      </c>
      <c r="K57" s="35">
        <f>Ведомственная!L56</f>
        <v>0</v>
      </c>
      <c r="L57" s="165">
        <f>Ведомственная!M56</f>
        <v>220.8</v>
      </c>
    </row>
    <row r="58" spans="1:12" ht="38.25" thickBot="1" x14ac:dyDescent="0.35">
      <c r="A58" s="91" t="s">
        <v>24</v>
      </c>
      <c r="B58" s="87" t="s">
        <v>3</v>
      </c>
      <c r="C58" s="83" t="s">
        <v>16</v>
      </c>
      <c r="D58" s="87"/>
      <c r="E58" s="87"/>
      <c r="F58" s="92">
        <v>661.3</v>
      </c>
      <c r="G58" s="92">
        <v>700</v>
      </c>
      <c r="H58" s="92">
        <v>700</v>
      </c>
      <c r="I58" s="92">
        <f t="shared" ref="F58:L58" si="29">+I59</f>
        <v>700</v>
      </c>
      <c r="J58" s="92">
        <f t="shared" si="29"/>
        <v>700</v>
      </c>
      <c r="K58" s="92">
        <f t="shared" si="29"/>
        <v>700</v>
      </c>
      <c r="L58" s="165">
        <f t="shared" si="29"/>
        <v>2061.3000000000002</v>
      </c>
    </row>
    <row r="59" spans="1:12" ht="19.5" thickBot="1" x14ac:dyDescent="0.35">
      <c r="A59" s="148" t="s">
        <v>56</v>
      </c>
      <c r="B59" s="149" t="s">
        <v>3</v>
      </c>
      <c r="C59" s="150"/>
      <c r="D59" s="151" t="s">
        <v>57</v>
      </c>
      <c r="E59" s="149"/>
      <c r="F59" s="155">
        <v>661.3</v>
      </c>
      <c r="G59" s="155">
        <v>700</v>
      </c>
      <c r="H59" s="155">
        <v>700</v>
      </c>
      <c r="I59" s="155">
        <f t="shared" ref="F59:K60" si="30">I60</f>
        <v>700</v>
      </c>
      <c r="J59" s="155">
        <f t="shared" si="30"/>
        <v>700</v>
      </c>
      <c r="K59" s="155">
        <f t="shared" si="30"/>
        <v>700</v>
      </c>
      <c r="L59" s="165">
        <f>L60</f>
        <v>2061.3000000000002</v>
      </c>
    </row>
    <row r="60" spans="1:12" ht="57" thickBot="1" x14ac:dyDescent="0.35">
      <c r="A60" s="19" t="s">
        <v>215</v>
      </c>
      <c r="B60" s="27" t="s">
        <v>3</v>
      </c>
      <c r="C60" s="20" t="s">
        <v>16</v>
      </c>
      <c r="D60" s="21" t="s">
        <v>64</v>
      </c>
      <c r="E60" s="27"/>
      <c r="F60" s="34">
        <v>661.3</v>
      </c>
      <c r="G60" s="34">
        <v>700</v>
      </c>
      <c r="H60" s="34">
        <v>700</v>
      </c>
      <c r="I60" s="34">
        <f t="shared" si="30"/>
        <v>700</v>
      </c>
      <c r="J60" s="34">
        <f t="shared" si="30"/>
        <v>700</v>
      </c>
      <c r="K60" s="34">
        <f t="shared" si="30"/>
        <v>700</v>
      </c>
      <c r="L60" s="165">
        <f>L61</f>
        <v>2061.3000000000002</v>
      </c>
    </row>
    <row r="61" spans="1:12" ht="75.75" thickBot="1" x14ac:dyDescent="0.35">
      <c r="A61" s="40" t="s">
        <v>155</v>
      </c>
      <c r="B61" s="23" t="s">
        <v>3</v>
      </c>
      <c r="C61" s="24" t="s">
        <v>16</v>
      </c>
      <c r="D61" s="25" t="s">
        <v>29</v>
      </c>
      <c r="E61" s="23">
        <v>200</v>
      </c>
      <c r="F61" s="35">
        <v>661.3</v>
      </c>
      <c r="G61" s="35">
        <v>700</v>
      </c>
      <c r="H61" s="35">
        <v>700</v>
      </c>
      <c r="I61" s="35">
        <f>Ведомственная!J60</f>
        <v>700</v>
      </c>
      <c r="J61" s="35">
        <f>Ведомственная!K60</f>
        <v>700</v>
      </c>
      <c r="K61" s="35">
        <f>Ведомственная!L60</f>
        <v>700</v>
      </c>
      <c r="L61" s="165">
        <f>Ведомственная!M60</f>
        <v>2061.3000000000002</v>
      </c>
    </row>
    <row r="62" spans="1:12" ht="19.5" thickBot="1" x14ac:dyDescent="0.35">
      <c r="A62" s="12" t="s">
        <v>69</v>
      </c>
      <c r="B62" s="32" t="s">
        <v>4</v>
      </c>
      <c r="C62" s="36"/>
      <c r="D62" s="36"/>
      <c r="E62" s="37"/>
      <c r="F62" s="33">
        <v>67682.399999999994</v>
      </c>
      <c r="G62" s="33">
        <v>48426</v>
      </c>
      <c r="H62" s="33">
        <v>49446</v>
      </c>
      <c r="I62" s="33">
        <f t="shared" ref="H62:I62" si="31">+I67+I78+I63</f>
        <v>9931</v>
      </c>
      <c r="J62" s="33">
        <f t="shared" ref="J62:K62" si="32">+J67+J78+J63</f>
        <v>9931</v>
      </c>
      <c r="K62" s="33">
        <f t="shared" si="32"/>
        <v>9931</v>
      </c>
      <c r="L62" s="165">
        <f>+L67+L78+L63</f>
        <v>165554.40000000002</v>
      </c>
    </row>
    <row r="63" spans="1:12" ht="19.5" thickBot="1" x14ac:dyDescent="0.35">
      <c r="A63" s="189" t="s">
        <v>232</v>
      </c>
      <c r="B63" s="169" t="s">
        <v>4</v>
      </c>
      <c r="C63" s="169" t="s">
        <v>8</v>
      </c>
      <c r="D63" s="190"/>
      <c r="E63" s="190"/>
      <c r="F63" s="191">
        <v>170.5</v>
      </c>
      <c r="G63" s="191">
        <v>71</v>
      </c>
      <c r="H63" s="191">
        <v>71</v>
      </c>
      <c r="I63" s="191">
        <f t="shared" ref="G63:K64" si="33">I64</f>
        <v>0</v>
      </c>
      <c r="J63" s="191">
        <f t="shared" si="33"/>
        <v>0</v>
      </c>
      <c r="K63" s="191">
        <f t="shared" si="33"/>
        <v>0</v>
      </c>
      <c r="L63" s="165">
        <f>L64</f>
        <v>312.5</v>
      </c>
    </row>
    <row r="64" spans="1:12" ht="19.5" thickBot="1" x14ac:dyDescent="0.35">
      <c r="A64" s="171" t="s">
        <v>56</v>
      </c>
      <c r="B64" s="174" t="s">
        <v>4</v>
      </c>
      <c r="C64" s="174" t="s">
        <v>8</v>
      </c>
      <c r="D64" s="175" t="s">
        <v>57</v>
      </c>
      <c r="E64" s="175"/>
      <c r="F64" s="192">
        <v>170.5</v>
      </c>
      <c r="G64" s="192">
        <v>71</v>
      </c>
      <c r="H64" s="192">
        <v>71</v>
      </c>
      <c r="I64" s="192">
        <f t="shared" si="33"/>
        <v>0</v>
      </c>
      <c r="J64" s="192">
        <f t="shared" si="33"/>
        <v>0</v>
      </c>
      <c r="K64" s="192">
        <f t="shared" si="33"/>
        <v>0</v>
      </c>
      <c r="L64" s="165">
        <f>L65</f>
        <v>312.5</v>
      </c>
    </row>
    <row r="65" spans="1:12" ht="38.25" thickBot="1" x14ac:dyDescent="0.35">
      <c r="A65" s="177" t="s">
        <v>230</v>
      </c>
      <c r="B65" s="180" t="s">
        <v>4</v>
      </c>
      <c r="C65" s="180" t="s">
        <v>8</v>
      </c>
      <c r="D65" s="181" t="s">
        <v>64</v>
      </c>
      <c r="E65" s="181"/>
      <c r="F65" s="193">
        <v>170.5</v>
      </c>
      <c r="G65" s="193">
        <v>71</v>
      </c>
      <c r="H65" s="193">
        <v>71</v>
      </c>
      <c r="I65" s="193">
        <f t="shared" ref="G65:K65" si="34">I66</f>
        <v>0</v>
      </c>
      <c r="J65" s="193">
        <f t="shared" si="34"/>
        <v>0</v>
      </c>
      <c r="K65" s="193">
        <f t="shared" si="34"/>
        <v>0</v>
      </c>
      <c r="L65" s="165">
        <f>L66</f>
        <v>312.5</v>
      </c>
    </row>
    <row r="66" spans="1:12" ht="113.25" thickBot="1" x14ac:dyDescent="0.35">
      <c r="A66" s="183" t="s">
        <v>231</v>
      </c>
      <c r="B66" s="186" t="s">
        <v>4</v>
      </c>
      <c r="C66" s="186" t="s">
        <v>8</v>
      </c>
      <c r="D66" s="122" t="s">
        <v>253</v>
      </c>
      <c r="E66" s="187">
        <v>200</v>
      </c>
      <c r="F66" s="194">
        <v>170.5</v>
      </c>
      <c r="G66" s="194">
        <v>71</v>
      </c>
      <c r="H66" s="194">
        <v>71</v>
      </c>
      <c r="I66" s="194">
        <f>Ведомственная!J65</f>
        <v>0</v>
      </c>
      <c r="J66" s="194">
        <f>Ведомственная!K65</f>
        <v>0</v>
      </c>
      <c r="K66" s="194">
        <f>Ведомственная!L65</f>
        <v>0</v>
      </c>
      <c r="L66" s="165">
        <f>Ведомственная!M65</f>
        <v>312.5</v>
      </c>
    </row>
    <row r="67" spans="1:12" ht="19.5" thickBot="1" x14ac:dyDescent="0.35">
      <c r="A67" s="91" t="s">
        <v>70</v>
      </c>
      <c r="B67" s="87" t="s">
        <v>4</v>
      </c>
      <c r="C67" s="83" t="s">
        <v>6</v>
      </c>
      <c r="D67" s="87"/>
      <c r="E67" s="87"/>
      <c r="F67" s="92">
        <v>67381.899999999994</v>
      </c>
      <c r="G67" s="92">
        <v>48155</v>
      </c>
      <c r="H67" s="92">
        <v>49175</v>
      </c>
      <c r="I67" s="92">
        <f t="shared" ref="F67:K67" si="35">I68</f>
        <v>9731</v>
      </c>
      <c r="J67" s="92">
        <f t="shared" si="35"/>
        <v>9731</v>
      </c>
      <c r="K67" s="92">
        <f t="shared" si="35"/>
        <v>9731</v>
      </c>
      <c r="L67" s="165">
        <f>L68</f>
        <v>164711.90000000002</v>
      </c>
    </row>
    <row r="68" spans="1:12" ht="19.5" thickBot="1" x14ac:dyDescent="0.35">
      <c r="A68" s="158" t="s">
        <v>216</v>
      </c>
      <c r="B68" s="149" t="s">
        <v>4</v>
      </c>
      <c r="C68" s="150" t="s">
        <v>6</v>
      </c>
      <c r="D68" s="149" t="s">
        <v>71</v>
      </c>
      <c r="E68" s="149"/>
      <c r="F68" s="155">
        <v>67381.899999999994</v>
      </c>
      <c r="G68" s="155">
        <v>48155</v>
      </c>
      <c r="H68" s="155">
        <v>49175</v>
      </c>
      <c r="I68" s="155">
        <f t="shared" ref="I68:J68" si="36">I69+I76</f>
        <v>9731</v>
      </c>
      <c r="J68" s="155">
        <f t="shared" si="36"/>
        <v>9731</v>
      </c>
      <c r="K68" s="155">
        <f t="shared" ref="K68" si="37">K69+K76</f>
        <v>9731</v>
      </c>
      <c r="L68" s="165">
        <f t="shared" ref="L68" si="38">L69+L76</f>
        <v>164711.90000000002</v>
      </c>
    </row>
    <row r="69" spans="1:12" ht="94.5" thickBot="1" x14ac:dyDescent="0.35">
      <c r="A69" s="19" t="s">
        <v>173</v>
      </c>
      <c r="B69" s="27" t="s">
        <v>4</v>
      </c>
      <c r="C69" s="20" t="s">
        <v>6</v>
      </c>
      <c r="D69" s="21" t="s">
        <v>72</v>
      </c>
      <c r="E69" s="27"/>
      <c r="F69" s="34">
        <v>67381.899999999994</v>
      </c>
      <c r="G69" s="34">
        <v>48155</v>
      </c>
      <c r="H69" s="34">
        <v>49175</v>
      </c>
      <c r="I69" s="34">
        <f t="shared" ref="I69:J69" si="39">SUM(I70:I75)</f>
        <v>9731</v>
      </c>
      <c r="J69" s="34">
        <f t="shared" si="39"/>
        <v>9731</v>
      </c>
      <c r="K69" s="34">
        <f t="shared" ref="K69" si="40">SUM(K70:K75)</f>
        <v>9731</v>
      </c>
      <c r="L69" s="165">
        <f t="shared" ref="L69" si="41">SUM(L70:L75)</f>
        <v>164711.90000000002</v>
      </c>
    </row>
    <row r="70" spans="1:12" ht="57" hidden="1" thickBot="1" x14ac:dyDescent="0.35">
      <c r="A70" s="143" t="s">
        <v>121</v>
      </c>
      <c r="B70" s="23" t="s">
        <v>4</v>
      </c>
      <c r="C70" s="24" t="s">
        <v>6</v>
      </c>
      <c r="D70" s="25" t="s">
        <v>164</v>
      </c>
      <c r="E70" s="23">
        <v>200</v>
      </c>
      <c r="F70" s="35">
        <v>0</v>
      </c>
      <c r="G70" s="35">
        <v>0</v>
      </c>
      <c r="H70" s="35">
        <v>0</v>
      </c>
      <c r="I70" s="35">
        <f>Ведомственная!J69</f>
        <v>0</v>
      </c>
      <c r="J70" s="35">
        <f>Ведомственная!K69</f>
        <v>0</v>
      </c>
      <c r="K70" s="35">
        <f>Ведомственная!L69</f>
        <v>0</v>
      </c>
      <c r="L70" s="165">
        <f>Ведомственная!M69</f>
        <v>0</v>
      </c>
    </row>
    <row r="71" spans="1:12" ht="57" hidden="1" thickBot="1" x14ac:dyDescent="0.35">
      <c r="A71" s="143" t="s">
        <v>122</v>
      </c>
      <c r="B71" s="23" t="s">
        <v>4</v>
      </c>
      <c r="C71" s="24" t="s">
        <v>6</v>
      </c>
      <c r="D71" s="25" t="s">
        <v>165</v>
      </c>
      <c r="E71" s="23">
        <v>200</v>
      </c>
      <c r="F71" s="35">
        <v>0</v>
      </c>
      <c r="G71" s="35">
        <v>0</v>
      </c>
      <c r="H71" s="35">
        <v>0</v>
      </c>
      <c r="I71" s="35">
        <f>Ведомственная!J70</f>
        <v>0</v>
      </c>
      <c r="J71" s="35">
        <f>Ведомственная!K70</f>
        <v>0</v>
      </c>
      <c r="K71" s="35">
        <f>Ведомственная!L70</f>
        <v>0</v>
      </c>
      <c r="L71" s="165">
        <f>Ведомственная!M70</f>
        <v>0</v>
      </c>
    </row>
    <row r="72" spans="1:12" ht="57" hidden="1" thickBot="1" x14ac:dyDescent="0.35">
      <c r="A72" s="143" t="s">
        <v>123</v>
      </c>
      <c r="B72" s="23" t="s">
        <v>4</v>
      </c>
      <c r="C72" s="24" t="s">
        <v>6</v>
      </c>
      <c r="D72" s="25" t="s">
        <v>166</v>
      </c>
      <c r="E72" s="23">
        <v>200</v>
      </c>
      <c r="F72" s="35">
        <v>0</v>
      </c>
      <c r="G72" s="35">
        <v>0</v>
      </c>
      <c r="H72" s="35">
        <v>0</v>
      </c>
      <c r="I72" s="35">
        <f>Ведомственная!J71</f>
        <v>0</v>
      </c>
      <c r="J72" s="35">
        <f>Ведомственная!K71</f>
        <v>0</v>
      </c>
      <c r="K72" s="35">
        <f>Ведомственная!L71</f>
        <v>0</v>
      </c>
      <c r="L72" s="165">
        <f>Ведомственная!M71</f>
        <v>0</v>
      </c>
    </row>
    <row r="73" spans="1:12" ht="57" hidden="1" thickBot="1" x14ac:dyDescent="0.35">
      <c r="A73" s="143" t="s">
        <v>124</v>
      </c>
      <c r="B73" s="23" t="s">
        <v>4</v>
      </c>
      <c r="C73" s="24" t="s">
        <v>6</v>
      </c>
      <c r="D73" s="25" t="s">
        <v>167</v>
      </c>
      <c r="E73" s="23">
        <v>200</v>
      </c>
      <c r="F73" s="35">
        <v>0</v>
      </c>
      <c r="G73" s="35">
        <v>0</v>
      </c>
      <c r="H73" s="35">
        <v>0</v>
      </c>
      <c r="I73" s="35">
        <f>Ведомственная!J72</f>
        <v>0</v>
      </c>
      <c r="J73" s="35">
        <f>Ведомственная!K72</f>
        <v>0</v>
      </c>
      <c r="K73" s="35">
        <f>Ведомственная!L72</f>
        <v>0</v>
      </c>
      <c r="L73" s="165">
        <f>Ведомственная!M72</f>
        <v>0</v>
      </c>
    </row>
    <row r="74" spans="1:12" ht="38.25" thickBot="1" x14ac:dyDescent="0.35">
      <c r="A74" s="143" t="s">
        <v>125</v>
      </c>
      <c r="B74" s="23" t="s">
        <v>4</v>
      </c>
      <c r="C74" s="24" t="s">
        <v>6</v>
      </c>
      <c r="D74" s="25" t="s">
        <v>229</v>
      </c>
      <c r="E74" s="23">
        <v>200</v>
      </c>
      <c r="F74" s="35">
        <v>9209.7000000000007</v>
      </c>
      <c r="G74" s="35">
        <v>8711</v>
      </c>
      <c r="H74" s="35">
        <v>9731</v>
      </c>
      <c r="I74" s="35">
        <f>Ведомственная!J73</f>
        <v>9731</v>
      </c>
      <c r="J74" s="35">
        <f>Ведомственная!K73</f>
        <v>9731</v>
      </c>
      <c r="K74" s="35">
        <f>Ведомственная!L73</f>
        <v>9731</v>
      </c>
      <c r="L74" s="165">
        <f>Ведомственная!M73</f>
        <v>27651.7</v>
      </c>
    </row>
    <row r="75" spans="1:12" ht="57" thickBot="1" x14ac:dyDescent="0.35">
      <c r="A75" s="143" t="s">
        <v>182</v>
      </c>
      <c r="B75" s="23" t="s">
        <v>4</v>
      </c>
      <c r="C75" s="24" t="s">
        <v>6</v>
      </c>
      <c r="D75" s="25" t="s">
        <v>168</v>
      </c>
      <c r="E75" s="23">
        <v>200</v>
      </c>
      <c r="F75" s="35">
        <v>58172.2</v>
      </c>
      <c r="G75" s="35">
        <v>39444</v>
      </c>
      <c r="H75" s="35">
        <v>39444</v>
      </c>
      <c r="I75" s="35">
        <f>Ведомственная!J74</f>
        <v>0</v>
      </c>
      <c r="J75" s="35">
        <f>Ведомственная!K74</f>
        <v>0</v>
      </c>
      <c r="K75" s="35">
        <f>Ведомственная!L74</f>
        <v>0</v>
      </c>
      <c r="L75" s="165">
        <f>Ведомственная!M74</f>
        <v>137060.20000000001</v>
      </c>
    </row>
    <row r="76" spans="1:12" ht="75.75" hidden="1" thickBot="1" x14ac:dyDescent="0.35">
      <c r="A76" s="19" t="s">
        <v>174</v>
      </c>
      <c r="B76" s="27" t="s">
        <v>4</v>
      </c>
      <c r="C76" s="20" t="s">
        <v>6</v>
      </c>
      <c r="D76" s="79" t="s">
        <v>73</v>
      </c>
      <c r="E76" s="27"/>
      <c r="F76" s="34">
        <v>0</v>
      </c>
      <c r="G76" s="34">
        <v>0</v>
      </c>
      <c r="H76" s="34">
        <v>0</v>
      </c>
      <c r="I76" s="34">
        <f t="shared" ref="G76:K76" si="42">I77</f>
        <v>0</v>
      </c>
      <c r="J76" s="34">
        <f t="shared" si="42"/>
        <v>0</v>
      </c>
      <c r="K76" s="34">
        <f t="shared" si="42"/>
        <v>0</v>
      </c>
      <c r="L76" s="165">
        <f>L77</f>
        <v>0</v>
      </c>
    </row>
    <row r="77" spans="1:12" ht="38.25" hidden="1" thickBot="1" x14ac:dyDescent="0.35">
      <c r="A77" s="143" t="s">
        <v>125</v>
      </c>
      <c r="B77" s="23" t="s">
        <v>4</v>
      </c>
      <c r="C77" s="24" t="s">
        <v>6</v>
      </c>
      <c r="D77" s="126" t="s">
        <v>169</v>
      </c>
      <c r="E77" s="23">
        <v>200</v>
      </c>
      <c r="F77" s="35">
        <v>0</v>
      </c>
      <c r="G77" s="35">
        <v>0</v>
      </c>
      <c r="H77" s="35">
        <v>0</v>
      </c>
      <c r="I77" s="35">
        <f>Ведомственная!J76</f>
        <v>0</v>
      </c>
      <c r="J77" s="35">
        <f>Ведомственная!K76</f>
        <v>0</v>
      </c>
      <c r="K77" s="35">
        <f>Ведомственная!L76</f>
        <v>0</v>
      </c>
      <c r="L77" s="165">
        <f>Ведомственная!M76</f>
        <v>0</v>
      </c>
    </row>
    <row r="78" spans="1:12" ht="19.5" thickBot="1" x14ac:dyDescent="0.35">
      <c r="A78" s="93" t="s">
        <v>10</v>
      </c>
      <c r="B78" s="83" t="s">
        <v>4</v>
      </c>
      <c r="C78" s="83" t="s">
        <v>74</v>
      </c>
      <c r="D78" s="84"/>
      <c r="E78" s="84"/>
      <c r="F78" s="94">
        <v>130</v>
      </c>
      <c r="G78" s="94">
        <v>200</v>
      </c>
      <c r="H78" s="94">
        <v>200</v>
      </c>
      <c r="I78" s="94">
        <f t="shared" ref="F78:K79" si="43">I79</f>
        <v>200</v>
      </c>
      <c r="J78" s="94">
        <f t="shared" si="43"/>
        <v>200</v>
      </c>
      <c r="K78" s="94">
        <f t="shared" si="43"/>
        <v>200</v>
      </c>
      <c r="L78" s="165">
        <f>L79</f>
        <v>530</v>
      </c>
    </row>
    <row r="79" spans="1:12" ht="19.5" thickBot="1" x14ac:dyDescent="0.35">
      <c r="A79" s="148" t="s">
        <v>56</v>
      </c>
      <c r="B79" s="150" t="s">
        <v>4</v>
      </c>
      <c r="C79" s="150" t="s">
        <v>74</v>
      </c>
      <c r="D79" s="151" t="s">
        <v>57</v>
      </c>
      <c r="E79" s="151"/>
      <c r="F79" s="156">
        <v>130</v>
      </c>
      <c r="G79" s="156">
        <v>200</v>
      </c>
      <c r="H79" s="156">
        <v>200</v>
      </c>
      <c r="I79" s="156">
        <f t="shared" si="43"/>
        <v>200</v>
      </c>
      <c r="J79" s="156">
        <f t="shared" si="43"/>
        <v>200</v>
      </c>
      <c r="K79" s="156">
        <f t="shared" si="43"/>
        <v>200</v>
      </c>
      <c r="L79" s="165">
        <f>L80</f>
        <v>530</v>
      </c>
    </row>
    <row r="80" spans="1:12" ht="38.25" thickBot="1" x14ac:dyDescent="0.35">
      <c r="A80" s="19" t="s">
        <v>142</v>
      </c>
      <c r="B80" s="20" t="s">
        <v>4</v>
      </c>
      <c r="C80" s="20" t="s">
        <v>74</v>
      </c>
      <c r="D80" s="21" t="s">
        <v>64</v>
      </c>
      <c r="E80" s="21"/>
      <c r="F80" s="39">
        <v>130</v>
      </c>
      <c r="G80" s="39">
        <v>200</v>
      </c>
      <c r="H80" s="39">
        <v>200</v>
      </c>
      <c r="I80" s="39">
        <f t="shared" ref="F80:L80" si="44">SUM(I81:I85)</f>
        <v>200</v>
      </c>
      <c r="J80" s="39">
        <f t="shared" si="44"/>
        <v>200</v>
      </c>
      <c r="K80" s="39">
        <f t="shared" si="44"/>
        <v>200</v>
      </c>
      <c r="L80" s="165">
        <f t="shared" si="44"/>
        <v>530</v>
      </c>
    </row>
    <row r="81" spans="1:12" ht="57" thickBot="1" x14ac:dyDescent="0.35">
      <c r="A81" s="132" t="s">
        <v>114</v>
      </c>
      <c r="B81" s="24" t="s">
        <v>4</v>
      </c>
      <c r="C81" s="24" t="s">
        <v>74</v>
      </c>
      <c r="D81" s="25" t="s">
        <v>256</v>
      </c>
      <c r="E81" s="25">
        <v>200</v>
      </c>
      <c r="F81" s="41">
        <v>130</v>
      </c>
      <c r="G81" s="41">
        <v>100</v>
      </c>
      <c r="H81" s="41">
        <v>100</v>
      </c>
      <c r="I81" s="41">
        <f>Ведомственная!J80</f>
        <v>100</v>
      </c>
      <c r="J81" s="41">
        <f>Ведомственная!K80</f>
        <v>100</v>
      </c>
      <c r="K81" s="41">
        <f>Ведомственная!L80</f>
        <v>100</v>
      </c>
      <c r="L81" s="165">
        <f>Ведомственная!M80</f>
        <v>330</v>
      </c>
    </row>
    <row r="82" spans="1:12" ht="75.75" thickBot="1" x14ac:dyDescent="0.35">
      <c r="A82" s="132" t="s">
        <v>115</v>
      </c>
      <c r="B82" s="24" t="s">
        <v>4</v>
      </c>
      <c r="C82" s="24" t="s">
        <v>74</v>
      </c>
      <c r="D82" s="25" t="s">
        <v>31</v>
      </c>
      <c r="E82" s="25">
        <v>200</v>
      </c>
      <c r="F82" s="41">
        <v>0</v>
      </c>
      <c r="G82" s="41">
        <v>100</v>
      </c>
      <c r="H82" s="41">
        <v>100</v>
      </c>
      <c r="I82" s="41">
        <f>Ведомственная!J81</f>
        <v>100</v>
      </c>
      <c r="J82" s="41">
        <f>Ведомственная!K81</f>
        <v>100</v>
      </c>
      <c r="K82" s="41">
        <f>Ведомственная!L81</f>
        <v>100</v>
      </c>
      <c r="L82" s="165">
        <f>Ведомственная!M81</f>
        <v>200</v>
      </c>
    </row>
    <row r="83" spans="1:12" ht="57" hidden="1" thickBot="1" x14ac:dyDescent="0.35">
      <c r="A83" s="132" t="s">
        <v>116</v>
      </c>
      <c r="B83" s="24" t="s">
        <v>4</v>
      </c>
      <c r="C83" s="24" t="s">
        <v>74</v>
      </c>
      <c r="D83" s="25" t="s">
        <v>30</v>
      </c>
      <c r="E83" s="25">
        <v>200</v>
      </c>
      <c r="F83" s="41">
        <v>0</v>
      </c>
      <c r="G83" s="41">
        <v>0</v>
      </c>
      <c r="H83" s="41">
        <v>0</v>
      </c>
      <c r="I83" s="41">
        <f>Ведомственная!J82</f>
        <v>0</v>
      </c>
      <c r="J83" s="41">
        <f>Ведомственная!K82</f>
        <v>0</v>
      </c>
      <c r="K83" s="41">
        <f>Ведомственная!L82</f>
        <v>0</v>
      </c>
      <c r="L83" s="165">
        <f>Ведомственная!M82</f>
        <v>0</v>
      </c>
    </row>
    <row r="84" spans="1:12" ht="57" hidden="1" thickBot="1" x14ac:dyDescent="0.35">
      <c r="A84" s="140" t="s">
        <v>118</v>
      </c>
      <c r="B84" s="24" t="s">
        <v>4</v>
      </c>
      <c r="C84" s="24" t="s">
        <v>74</v>
      </c>
      <c r="D84" s="25" t="s">
        <v>32</v>
      </c>
      <c r="E84" s="25">
        <v>200</v>
      </c>
      <c r="F84" s="41">
        <v>0</v>
      </c>
      <c r="G84" s="41">
        <v>0</v>
      </c>
      <c r="H84" s="41">
        <v>0</v>
      </c>
      <c r="I84" s="41">
        <f>Ведомственная!J83</f>
        <v>0</v>
      </c>
      <c r="J84" s="41">
        <f>Ведомственная!K83</f>
        <v>0</v>
      </c>
      <c r="K84" s="41">
        <f>Ведомственная!L83</f>
        <v>0</v>
      </c>
      <c r="L84" s="165">
        <f>Ведомственная!M83</f>
        <v>0</v>
      </c>
    </row>
    <row r="85" spans="1:12" ht="75.75" hidden="1" thickBot="1" x14ac:dyDescent="0.35">
      <c r="A85" s="140" t="s">
        <v>119</v>
      </c>
      <c r="B85" s="24" t="s">
        <v>4</v>
      </c>
      <c r="C85" s="24" t="s">
        <v>74</v>
      </c>
      <c r="D85" s="25" t="s">
        <v>102</v>
      </c>
      <c r="E85" s="25">
        <v>200</v>
      </c>
      <c r="F85" s="41">
        <v>0</v>
      </c>
      <c r="G85" s="41">
        <v>0</v>
      </c>
      <c r="H85" s="41">
        <v>0</v>
      </c>
      <c r="I85" s="41">
        <f>Ведомственная!J84</f>
        <v>0</v>
      </c>
      <c r="J85" s="41">
        <f>Ведомственная!K84</f>
        <v>0</v>
      </c>
      <c r="K85" s="41">
        <f>Ведомственная!L84</f>
        <v>0</v>
      </c>
      <c r="L85" s="165">
        <f>Ведомственная!M84</f>
        <v>0</v>
      </c>
    </row>
    <row r="86" spans="1:12" ht="19.5" thickBot="1" x14ac:dyDescent="0.35">
      <c r="A86" s="9" t="s">
        <v>18</v>
      </c>
      <c r="B86" s="10" t="s">
        <v>7</v>
      </c>
      <c r="C86" s="32"/>
      <c r="D86" s="10"/>
      <c r="E86" s="10"/>
      <c r="F86" s="33">
        <v>69344.600000000006</v>
      </c>
      <c r="G86" s="33">
        <v>46886.1</v>
      </c>
      <c r="H86" s="33">
        <v>89874.599999999991</v>
      </c>
      <c r="I86" s="33">
        <f t="shared" ref="I86:J86" si="45">+I87+I93+I100+I116</f>
        <v>35477.5</v>
      </c>
      <c r="J86" s="33">
        <f t="shared" si="45"/>
        <v>35477.5</v>
      </c>
      <c r="K86" s="33">
        <f t="shared" ref="K86" si="46">+K87+K93+K100+K116</f>
        <v>35477.5</v>
      </c>
      <c r="L86" s="165">
        <f t="shared" ref="L86" si="47">+L87+L93+L100+L116</f>
        <v>206105.30000000002</v>
      </c>
    </row>
    <row r="87" spans="1:12" ht="19.5" thickBot="1" x14ac:dyDescent="0.35">
      <c r="A87" s="91" t="s">
        <v>19</v>
      </c>
      <c r="B87" s="87" t="s">
        <v>7</v>
      </c>
      <c r="C87" s="83" t="s">
        <v>0</v>
      </c>
      <c r="D87" s="87"/>
      <c r="E87" s="87"/>
      <c r="F87" s="92">
        <v>70</v>
      </c>
      <c r="G87" s="92">
        <v>70</v>
      </c>
      <c r="H87" s="92">
        <v>50</v>
      </c>
      <c r="I87" s="92">
        <f t="shared" ref="F87:K88" si="48">I88</f>
        <v>50</v>
      </c>
      <c r="J87" s="92">
        <f t="shared" si="48"/>
        <v>50</v>
      </c>
      <c r="K87" s="92">
        <f t="shared" si="48"/>
        <v>50</v>
      </c>
      <c r="L87" s="165">
        <f>L88</f>
        <v>190</v>
      </c>
    </row>
    <row r="88" spans="1:12" ht="38.25" thickBot="1" x14ac:dyDescent="0.35">
      <c r="A88" s="159" t="s">
        <v>110</v>
      </c>
      <c r="B88" s="157" t="s">
        <v>7</v>
      </c>
      <c r="C88" s="150" t="s">
        <v>0</v>
      </c>
      <c r="D88" s="149" t="s">
        <v>77</v>
      </c>
      <c r="E88" s="149"/>
      <c r="F88" s="155">
        <v>70</v>
      </c>
      <c r="G88" s="155">
        <v>70</v>
      </c>
      <c r="H88" s="155">
        <v>50</v>
      </c>
      <c r="I88" s="155">
        <f t="shared" si="48"/>
        <v>50</v>
      </c>
      <c r="J88" s="155">
        <f t="shared" si="48"/>
        <v>50</v>
      </c>
      <c r="K88" s="155">
        <f t="shared" si="48"/>
        <v>50</v>
      </c>
      <c r="L88" s="165">
        <f>L89</f>
        <v>190</v>
      </c>
    </row>
    <row r="89" spans="1:12" ht="38.25" thickBot="1" x14ac:dyDescent="0.35">
      <c r="A89" s="19" t="s">
        <v>188</v>
      </c>
      <c r="B89" s="43" t="s">
        <v>7</v>
      </c>
      <c r="C89" s="20" t="s">
        <v>0</v>
      </c>
      <c r="D89" s="27" t="s">
        <v>77</v>
      </c>
      <c r="E89" s="27"/>
      <c r="F89" s="34">
        <v>70</v>
      </c>
      <c r="G89" s="34">
        <v>70</v>
      </c>
      <c r="H89" s="34">
        <v>50</v>
      </c>
      <c r="I89" s="34">
        <f t="shared" ref="F89:L89" si="49">SUM(I90:I92)</f>
        <v>50</v>
      </c>
      <c r="J89" s="34">
        <f t="shared" si="49"/>
        <v>50</v>
      </c>
      <c r="K89" s="34">
        <f t="shared" si="49"/>
        <v>50</v>
      </c>
      <c r="L89" s="165">
        <f t="shared" si="49"/>
        <v>190</v>
      </c>
    </row>
    <row r="90" spans="1:12" ht="38.25" hidden="1" thickBot="1" x14ac:dyDescent="0.35">
      <c r="A90" s="140" t="s">
        <v>126</v>
      </c>
      <c r="B90" s="23" t="s">
        <v>7</v>
      </c>
      <c r="C90" s="24" t="s">
        <v>0</v>
      </c>
      <c r="D90" s="25" t="s">
        <v>177</v>
      </c>
      <c r="E90" s="23">
        <v>200</v>
      </c>
      <c r="F90" s="35">
        <v>0</v>
      </c>
      <c r="G90" s="35">
        <v>0</v>
      </c>
      <c r="H90" s="35">
        <v>0</v>
      </c>
      <c r="I90" s="35">
        <f>Ведомственная!J89</f>
        <v>0</v>
      </c>
      <c r="J90" s="35">
        <f>Ведомственная!K89</f>
        <v>0</v>
      </c>
      <c r="K90" s="35">
        <f>Ведомственная!L89</f>
        <v>0</v>
      </c>
      <c r="L90" s="165">
        <f>Ведомственная!M89</f>
        <v>0</v>
      </c>
    </row>
    <row r="91" spans="1:12" ht="94.5" thickBot="1" x14ac:dyDescent="0.35">
      <c r="A91" s="140" t="s">
        <v>127</v>
      </c>
      <c r="B91" s="23" t="s">
        <v>7</v>
      </c>
      <c r="C91" s="24" t="s">
        <v>0</v>
      </c>
      <c r="D91" s="25" t="s">
        <v>178</v>
      </c>
      <c r="E91" s="23">
        <v>200</v>
      </c>
      <c r="F91" s="35">
        <v>70</v>
      </c>
      <c r="G91" s="35">
        <v>70</v>
      </c>
      <c r="H91" s="35">
        <v>50</v>
      </c>
      <c r="I91" s="35">
        <f>Ведомственная!J90</f>
        <v>50</v>
      </c>
      <c r="J91" s="35">
        <f>Ведомственная!K90</f>
        <v>50</v>
      </c>
      <c r="K91" s="35">
        <f>Ведомственная!L90</f>
        <v>50</v>
      </c>
      <c r="L91" s="165">
        <f>Ведомственная!M90</f>
        <v>190</v>
      </c>
    </row>
    <row r="92" spans="1:12" ht="57" hidden="1" thickBot="1" x14ac:dyDescent="0.35">
      <c r="A92" s="140" t="s">
        <v>185</v>
      </c>
      <c r="B92" s="23" t="s">
        <v>7</v>
      </c>
      <c r="C92" s="24" t="s">
        <v>0</v>
      </c>
      <c r="D92" s="25" t="s">
        <v>179</v>
      </c>
      <c r="E92" s="23">
        <v>200</v>
      </c>
      <c r="F92" s="35">
        <v>0</v>
      </c>
      <c r="G92" s="35">
        <v>0</v>
      </c>
      <c r="H92" s="35">
        <v>0</v>
      </c>
      <c r="I92" s="35">
        <f>Ведомственная!J91</f>
        <v>0</v>
      </c>
      <c r="J92" s="35">
        <f>Ведомственная!K91</f>
        <v>0</v>
      </c>
      <c r="K92" s="35">
        <f>Ведомственная!L91</f>
        <v>0</v>
      </c>
      <c r="L92" s="165">
        <f>Ведомственная!M91</f>
        <v>0</v>
      </c>
    </row>
    <row r="93" spans="1:12" ht="19.5" thickBot="1" x14ac:dyDescent="0.35">
      <c r="A93" s="91" t="s">
        <v>20</v>
      </c>
      <c r="B93" s="87" t="s">
        <v>7</v>
      </c>
      <c r="C93" s="83" t="s">
        <v>1</v>
      </c>
      <c r="D93" s="87"/>
      <c r="E93" s="87"/>
      <c r="F93" s="92">
        <v>14255.800000000001</v>
      </c>
      <c r="G93" s="92">
        <v>4098.2</v>
      </c>
      <c r="H93" s="92">
        <v>4098.2</v>
      </c>
      <c r="I93" s="92">
        <f t="shared" ref="G93:K93" si="50">+I94</f>
        <v>200</v>
      </c>
      <c r="J93" s="92">
        <f t="shared" si="50"/>
        <v>200</v>
      </c>
      <c r="K93" s="92">
        <f t="shared" si="50"/>
        <v>200</v>
      </c>
      <c r="L93" s="165">
        <f>+L94</f>
        <v>22452.2</v>
      </c>
    </row>
    <row r="94" spans="1:12" ht="38.25" thickBot="1" x14ac:dyDescent="0.35">
      <c r="A94" s="159" t="s">
        <v>110</v>
      </c>
      <c r="B94" s="157" t="s">
        <v>7</v>
      </c>
      <c r="C94" s="150" t="s">
        <v>1</v>
      </c>
      <c r="D94" s="149" t="s">
        <v>76</v>
      </c>
      <c r="E94" s="149"/>
      <c r="F94" s="155">
        <v>14255.800000000001</v>
      </c>
      <c r="G94" s="155">
        <v>4098.2</v>
      </c>
      <c r="H94" s="155">
        <v>4098.2</v>
      </c>
      <c r="I94" s="155">
        <f t="shared" ref="G94:K94" si="51">I95</f>
        <v>200</v>
      </c>
      <c r="J94" s="155">
        <f t="shared" si="51"/>
        <v>200</v>
      </c>
      <c r="K94" s="155">
        <f t="shared" si="51"/>
        <v>200</v>
      </c>
      <c r="L94" s="165">
        <f>L95</f>
        <v>22452.2</v>
      </c>
    </row>
    <row r="95" spans="1:12" ht="38.25" thickBot="1" x14ac:dyDescent="0.35">
      <c r="A95" s="19" t="s">
        <v>188</v>
      </c>
      <c r="B95" s="43" t="s">
        <v>7</v>
      </c>
      <c r="C95" s="20" t="s">
        <v>1</v>
      </c>
      <c r="D95" s="27" t="s">
        <v>77</v>
      </c>
      <c r="E95" s="27"/>
      <c r="F95" s="34">
        <v>14255.800000000001</v>
      </c>
      <c r="G95" s="34">
        <v>4098.2</v>
      </c>
      <c r="H95" s="34">
        <v>4098.2</v>
      </c>
      <c r="I95" s="34">
        <f t="shared" ref="I95:J95" si="52">SUM(I96:I99)</f>
        <v>200</v>
      </c>
      <c r="J95" s="34">
        <f t="shared" si="52"/>
        <v>200</v>
      </c>
      <c r="K95" s="34">
        <f t="shared" ref="K95" si="53">SUM(K96:K99)</f>
        <v>200</v>
      </c>
      <c r="L95" s="165">
        <f t="shared" ref="L95" si="54">SUM(L96:L99)</f>
        <v>22452.2</v>
      </c>
    </row>
    <row r="96" spans="1:12" ht="75.75" thickBot="1" x14ac:dyDescent="0.35">
      <c r="A96" s="140" t="s">
        <v>187</v>
      </c>
      <c r="B96" s="23" t="s">
        <v>7</v>
      </c>
      <c r="C96" s="24" t="s">
        <v>1</v>
      </c>
      <c r="D96" s="126" t="s">
        <v>186</v>
      </c>
      <c r="E96" s="23">
        <v>200</v>
      </c>
      <c r="F96" s="35">
        <v>4433.5</v>
      </c>
      <c r="G96" s="35">
        <v>3898.2</v>
      </c>
      <c r="H96" s="35">
        <v>3898.2</v>
      </c>
      <c r="I96" s="35">
        <f>Ведомственная!J95</f>
        <v>0</v>
      </c>
      <c r="J96" s="35">
        <f>Ведомственная!K95</f>
        <v>0</v>
      </c>
      <c r="K96" s="35">
        <f>Ведомственная!L95</f>
        <v>0</v>
      </c>
      <c r="L96" s="165">
        <f>Ведомственная!M95</f>
        <v>12229.900000000001</v>
      </c>
    </row>
    <row r="97" spans="1:12" ht="57" thickBot="1" x14ac:dyDescent="0.35">
      <c r="A97" s="140" t="s">
        <v>129</v>
      </c>
      <c r="B97" s="23" t="s">
        <v>7</v>
      </c>
      <c r="C97" s="24" t="s">
        <v>1</v>
      </c>
      <c r="D97" s="126" t="s">
        <v>180</v>
      </c>
      <c r="E97" s="23">
        <v>200</v>
      </c>
      <c r="F97" s="35">
        <v>713.1</v>
      </c>
      <c r="G97" s="35">
        <v>200</v>
      </c>
      <c r="H97" s="35">
        <v>200</v>
      </c>
      <c r="I97" s="35">
        <f>Ведомственная!J96</f>
        <v>200</v>
      </c>
      <c r="J97" s="35">
        <f>Ведомственная!K96</f>
        <v>200</v>
      </c>
      <c r="K97" s="35">
        <f>Ведомственная!L96</f>
        <v>200</v>
      </c>
      <c r="L97" s="165">
        <f>Ведомственная!M96</f>
        <v>1113.0999999999999</v>
      </c>
    </row>
    <row r="98" spans="1:12" ht="57" thickBot="1" x14ac:dyDescent="0.35">
      <c r="A98" s="140" t="s">
        <v>128</v>
      </c>
      <c r="B98" s="23" t="s">
        <v>7</v>
      </c>
      <c r="C98" s="24" t="s">
        <v>1</v>
      </c>
      <c r="D98" s="126" t="s">
        <v>260</v>
      </c>
      <c r="E98" s="23">
        <v>200</v>
      </c>
      <c r="F98" s="35">
        <v>7547</v>
      </c>
      <c r="G98" s="35">
        <v>0</v>
      </c>
      <c r="H98" s="35">
        <v>0</v>
      </c>
      <c r="I98" s="35">
        <f>Ведомственная!J97</f>
        <v>0</v>
      </c>
      <c r="J98" s="35">
        <f>Ведомственная!K97</f>
        <v>0</v>
      </c>
      <c r="K98" s="35">
        <f>Ведомственная!L97</f>
        <v>0</v>
      </c>
      <c r="L98" s="165">
        <f>Ведомственная!M97</f>
        <v>7547</v>
      </c>
    </row>
    <row r="99" spans="1:12" ht="57" thickBot="1" x14ac:dyDescent="0.35">
      <c r="A99" s="140" t="s">
        <v>264</v>
      </c>
      <c r="B99" s="23" t="s">
        <v>7</v>
      </c>
      <c r="C99" s="24" t="s">
        <v>1</v>
      </c>
      <c r="D99" s="126" t="s">
        <v>263</v>
      </c>
      <c r="E99" s="23">
        <v>200</v>
      </c>
      <c r="F99" s="35">
        <v>1562.2</v>
      </c>
      <c r="G99" s="35">
        <v>0</v>
      </c>
      <c r="H99" s="35">
        <v>0</v>
      </c>
      <c r="I99" s="35">
        <f>Ведомственная!J98</f>
        <v>0</v>
      </c>
      <c r="J99" s="35">
        <f>Ведомственная!K98</f>
        <v>0</v>
      </c>
      <c r="K99" s="35">
        <f>Ведомственная!L98</f>
        <v>0</v>
      </c>
      <c r="L99" s="165">
        <f>Ведомственная!M98</f>
        <v>1562.2</v>
      </c>
    </row>
    <row r="100" spans="1:12" ht="19.5" thickBot="1" x14ac:dyDescent="0.35">
      <c r="A100" s="91" t="s">
        <v>11</v>
      </c>
      <c r="B100" s="87" t="s">
        <v>7</v>
      </c>
      <c r="C100" s="83" t="s">
        <v>3</v>
      </c>
      <c r="D100" s="87"/>
      <c r="E100" s="87"/>
      <c r="F100" s="92">
        <v>44311.4</v>
      </c>
      <c r="G100" s="92">
        <v>42717.9</v>
      </c>
      <c r="H100" s="92">
        <v>35726.399999999994</v>
      </c>
      <c r="I100" s="92">
        <f t="shared" ref="G100:K100" si="55">I101</f>
        <v>35227.5</v>
      </c>
      <c r="J100" s="92">
        <f t="shared" si="55"/>
        <v>35227.5</v>
      </c>
      <c r="K100" s="92">
        <f t="shared" si="55"/>
        <v>35227.5</v>
      </c>
      <c r="L100" s="165">
        <f>L101</f>
        <v>122755.70000000001</v>
      </c>
    </row>
    <row r="101" spans="1:12" ht="38.25" thickBot="1" x14ac:dyDescent="0.35">
      <c r="A101" s="159" t="s">
        <v>110</v>
      </c>
      <c r="B101" s="157" t="s">
        <v>7</v>
      </c>
      <c r="C101" s="150" t="s">
        <v>3</v>
      </c>
      <c r="D101" s="149" t="s">
        <v>76</v>
      </c>
      <c r="E101" s="149"/>
      <c r="F101" s="155">
        <v>44311.4</v>
      </c>
      <c r="G101" s="155">
        <v>42717.9</v>
      </c>
      <c r="H101" s="155">
        <v>35726.399999999994</v>
      </c>
      <c r="I101" s="155">
        <f t="shared" ref="G101:K101" si="56">I102</f>
        <v>35227.5</v>
      </c>
      <c r="J101" s="155">
        <f t="shared" si="56"/>
        <v>35227.5</v>
      </c>
      <c r="K101" s="155">
        <f t="shared" si="56"/>
        <v>35227.5</v>
      </c>
      <c r="L101" s="165">
        <f>L102</f>
        <v>122755.70000000001</v>
      </c>
    </row>
    <row r="102" spans="1:12" ht="38.25" thickBot="1" x14ac:dyDescent="0.35">
      <c r="A102" s="19" t="s">
        <v>189</v>
      </c>
      <c r="B102" s="43" t="s">
        <v>7</v>
      </c>
      <c r="C102" s="20" t="s">
        <v>3</v>
      </c>
      <c r="D102" s="27" t="s">
        <v>78</v>
      </c>
      <c r="E102" s="27"/>
      <c r="F102" s="34">
        <v>44311.4</v>
      </c>
      <c r="G102" s="34">
        <v>42717.9</v>
      </c>
      <c r="H102" s="34">
        <v>35726.399999999994</v>
      </c>
      <c r="I102" s="34">
        <f t="shared" ref="I102:J102" si="57">SUM(I103:I115)</f>
        <v>35227.5</v>
      </c>
      <c r="J102" s="34">
        <f t="shared" si="57"/>
        <v>35227.5</v>
      </c>
      <c r="K102" s="34">
        <f t="shared" ref="K102" si="58">SUM(K103:K115)</f>
        <v>35227.5</v>
      </c>
      <c r="L102" s="165">
        <f t="shared" ref="L102" si="59">SUM(L103:L115)</f>
        <v>122755.70000000001</v>
      </c>
    </row>
    <row r="103" spans="1:12" ht="94.5" thickBot="1" x14ac:dyDescent="0.35">
      <c r="A103" s="140" t="s">
        <v>130</v>
      </c>
      <c r="B103" s="23" t="s">
        <v>7</v>
      </c>
      <c r="C103" s="24" t="s">
        <v>3</v>
      </c>
      <c r="D103" s="126" t="s">
        <v>193</v>
      </c>
      <c r="E103" s="23">
        <v>200</v>
      </c>
      <c r="F103" s="35">
        <v>3605</v>
      </c>
      <c r="G103" s="35">
        <v>4284.8</v>
      </c>
      <c r="H103" s="35">
        <v>4284.8</v>
      </c>
      <c r="I103" s="35">
        <f>Ведомственная!J102</f>
        <v>4284.8</v>
      </c>
      <c r="J103" s="35">
        <f>Ведомственная!K102</f>
        <v>4284.8</v>
      </c>
      <c r="K103" s="35">
        <f>Ведомственная!L102</f>
        <v>4284.8</v>
      </c>
      <c r="L103" s="165">
        <f>Ведомственная!M102</f>
        <v>12174.6</v>
      </c>
    </row>
    <row r="104" spans="1:12" ht="38.25" thickBot="1" x14ac:dyDescent="0.35">
      <c r="A104" s="140" t="s">
        <v>131</v>
      </c>
      <c r="B104" s="23" t="s">
        <v>7</v>
      </c>
      <c r="C104" s="24" t="s">
        <v>3</v>
      </c>
      <c r="D104" s="126" t="s">
        <v>194</v>
      </c>
      <c r="E104" s="23">
        <v>200</v>
      </c>
      <c r="F104" s="35">
        <v>1820.6</v>
      </c>
      <c r="G104" s="35">
        <v>800</v>
      </c>
      <c r="H104" s="35">
        <v>800</v>
      </c>
      <c r="I104" s="35">
        <f>Ведомственная!J103</f>
        <v>800</v>
      </c>
      <c r="J104" s="35">
        <f>Ведомственная!K103</f>
        <v>800</v>
      </c>
      <c r="K104" s="35">
        <f>Ведомственная!L103</f>
        <v>800</v>
      </c>
      <c r="L104" s="165">
        <f>Ведомственная!M103</f>
        <v>3420.6</v>
      </c>
    </row>
    <row r="105" spans="1:12" ht="57" thickBot="1" x14ac:dyDescent="0.35">
      <c r="A105" s="140" t="s">
        <v>195</v>
      </c>
      <c r="B105" s="23" t="s">
        <v>7</v>
      </c>
      <c r="C105" s="24" t="s">
        <v>3</v>
      </c>
      <c r="D105" s="126" t="s">
        <v>203</v>
      </c>
      <c r="E105" s="23">
        <v>200</v>
      </c>
      <c r="F105" s="35">
        <v>5488.1</v>
      </c>
      <c r="G105" s="35">
        <v>2443</v>
      </c>
      <c r="H105" s="35">
        <v>3000</v>
      </c>
      <c r="I105" s="35">
        <f>Ведомственная!J104</f>
        <v>3000</v>
      </c>
      <c r="J105" s="35">
        <f>Ведомственная!K104</f>
        <v>3000</v>
      </c>
      <c r="K105" s="35">
        <f>Ведомственная!L104</f>
        <v>3000</v>
      </c>
      <c r="L105" s="165">
        <f>Ведомственная!M104</f>
        <v>10931.1</v>
      </c>
    </row>
    <row r="106" spans="1:12" ht="57" hidden="1" thickBot="1" x14ac:dyDescent="0.35">
      <c r="A106" s="140" t="s">
        <v>201</v>
      </c>
      <c r="B106" s="23" t="s">
        <v>7</v>
      </c>
      <c r="C106" s="24" t="s">
        <v>3</v>
      </c>
      <c r="D106" s="126" t="s">
        <v>202</v>
      </c>
      <c r="E106" s="23">
        <v>200</v>
      </c>
      <c r="F106" s="35">
        <v>0</v>
      </c>
      <c r="G106" s="35">
        <v>0</v>
      </c>
      <c r="H106" s="35">
        <v>0</v>
      </c>
      <c r="I106" s="35">
        <f>Ведомственная!J105</f>
        <v>0</v>
      </c>
      <c r="J106" s="35">
        <f>Ведомственная!K105</f>
        <v>0</v>
      </c>
      <c r="K106" s="35">
        <f>Ведомственная!L105</f>
        <v>0</v>
      </c>
      <c r="L106" s="165">
        <f>Ведомственная!M105</f>
        <v>0</v>
      </c>
    </row>
    <row r="107" spans="1:12" ht="38.25" thickBot="1" x14ac:dyDescent="0.35">
      <c r="A107" s="140" t="s">
        <v>132</v>
      </c>
      <c r="B107" s="23" t="s">
        <v>7</v>
      </c>
      <c r="C107" s="24" t="s">
        <v>3</v>
      </c>
      <c r="D107" s="126" t="s">
        <v>197</v>
      </c>
      <c r="E107" s="23">
        <v>200</v>
      </c>
      <c r="F107" s="35">
        <v>1691.7</v>
      </c>
      <c r="G107" s="35">
        <v>1350</v>
      </c>
      <c r="H107" s="35">
        <v>1350</v>
      </c>
      <c r="I107" s="35">
        <f>Ведомственная!J106</f>
        <v>1350</v>
      </c>
      <c r="J107" s="35">
        <f>Ведомственная!K106</f>
        <v>1350</v>
      </c>
      <c r="K107" s="35">
        <f>Ведомственная!L106</f>
        <v>1350</v>
      </c>
      <c r="L107" s="165">
        <f>Ведомственная!M106</f>
        <v>4391.7</v>
      </c>
    </row>
    <row r="108" spans="1:12" ht="57" thickBot="1" x14ac:dyDescent="0.35">
      <c r="A108" s="140" t="s">
        <v>243</v>
      </c>
      <c r="B108" s="45" t="s">
        <v>7</v>
      </c>
      <c r="C108" s="46" t="s">
        <v>3</v>
      </c>
      <c r="D108" s="126" t="s">
        <v>198</v>
      </c>
      <c r="E108" s="44">
        <v>200</v>
      </c>
      <c r="F108" s="35">
        <v>82.2</v>
      </c>
      <c r="G108" s="35">
        <v>100</v>
      </c>
      <c r="H108" s="35">
        <v>100</v>
      </c>
      <c r="I108" s="35">
        <f>Ведомственная!J107</f>
        <v>100</v>
      </c>
      <c r="J108" s="35">
        <f>Ведомственная!K107</f>
        <v>100</v>
      </c>
      <c r="K108" s="35">
        <f>Ведомственная!L107</f>
        <v>100</v>
      </c>
      <c r="L108" s="165">
        <f>Ведомственная!M107</f>
        <v>282.2</v>
      </c>
    </row>
    <row r="109" spans="1:12" ht="57" thickBot="1" x14ac:dyDescent="0.35">
      <c r="A109" s="140" t="s">
        <v>133</v>
      </c>
      <c r="B109" s="45" t="s">
        <v>7</v>
      </c>
      <c r="C109" s="46" t="s">
        <v>3</v>
      </c>
      <c r="D109" s="126" t="s">
        <v>17</v>
      </c>
      <c r="E109" s="44">
        <v>200</v>
      </c>
      <c r="F109" s="35">
        <v>678.9</v>
      </c>
      <c r="G109" s="35">
        <v>400</v>
      </c>
      <c r="H109" s="35">
        <v>400</v>
      </c>
      <c r="I109" s="35">
        <f>Ведомственная!J108</f>
        <v>400</v>
      </c>
      <c r="J109" s="35">
        <f>Ведомственная!K108</f>
        <v>400</v>
      </c>
      <c r="K109" s="35">
        <f>Ведомственная!L108</f>
        <v>400</v>
      </c>
      <c r="L109" s="165">
        <f>Ведомственная!M108</f>
        <v>1478.9</v>
      </c>
    </row>
    <row r="110" spans="1:12" ht="57" thickBot="1" x14ac:dyDescent="0.35">
      <c r="A110" s="140" t="s">
        <v>134</v>
      </c>
      <c r="B110" s="45" t="s">
        <v>7</v>
      </c>
      <c r="C110" s="46" t="s">
        <v>3</v>
      </c>
      <c r="D110" s="126" t="s">
        <v>199</v>
      </c>
      <c r="E110" s="44">
        <v>200</v>
      </c>
      <c r="F110" s="35">
        <v>250</v>
      </c>
      <c r="G110" s="35">
        <v>250</v>
      </c>
      <c r="H110" s="35">
        <v>250</v>
      </c>
      <c r="I110" s="35">
        <f>Ведомственная!J109</f>
        <v>250</v>
      </c>
      <c r="J110" s="35">
        <f>Ведомственная!K109</f>
        <v>250</v>
      </c>
      <c r="K110" s="35">
        <f>Ведомственная!L109</f>
        <v>250</v>
      </c>
      <c r="L110" s="165">
        <f>Ведомственная!M109</f>
        <v>750</v>
      </c>
    </row>
    <row r="111" spans="1:12" ht="57" thickBot="1" x14ac:dyDescent="0.35">
      <c r="A111" s="140" t="s">
        <v>200</v>
      </c>
      <c r="B111" s="42" t="s">
        <v>7</v>
      </c>
      <c r="C111" s="24" t="s">
        <v>3</v>
      </c>
      <c r="D111" s="126" t="s">
        <v>196</v>
      </c>
      <c r="E111" s="23">
        <v>200</v>
      </c>
      <c r="F111" s="35">
        <v>6028.6</v>
      </c>
      <c r="G111" s="35">
        <v>25089.3</v>
      </c>
      <c r="H111" s="35">
        <v>25541.599999999999</v>
      </c>
      <c r="I111" s="35">
        <f>Ведомственная!J110</f>
        <v>25042.7</v>
      </c>
      <c r="J111" s="35">
        <f>Ведомственная!K110</f>
        <v>25042.7</v>
      </c>
      <c r="K111" s="35">
        <f>Ведомственная!L110</f>
        <v>25042.7</v>
      </c>
      <c r="L111" s="165">
        <f>Ведомственная!M110</f>
        <v>56659.5</v>
      </c>
    </row>
    <row r="112" spans="1:12" ht="75.75" thickBot="1" x14ac:dyDescent="0.35">
      <c r="A112" s="140" t="s">
        <v>217</v>
      </c>
      <c r="B112" s="42" t="s">
        <v>7</v>
      </c>
      <c r="C112" s="24" t="s">
        <v>3</v>
      </c>
      <c r="D112" s="126" t="s">
        <v>219</v>
      </c>
      <c r="E112" s="23">
        <v>200</v>
      </c>
      <c r="F112" s="35">
        <v>2206.5</v>
      </c>
      <c r="G112" s="35">
        <v>0</v>
      </c>
      <c r="H112" s="35">
        <v>0</v>
      </c>
      <c r="I112" s="35">
        <f>Ведомственная!J111</f>
        <v>0</v>
      </c>
      <c r="J112" s="35">
        <f>Ведомственная!K111</f>
        <v>0</v>
      </c>
      <c r="K112" s="35">
        <f>Ведомственная!L111</f>
        <v>0</v>
      </c>
      <c r="L112" s="165">
        <f>Ведомственная!M111</f>
        <v>2206.5</v>
      </c>
    </row>
    <row r="113" spans="1:12" ht="19.5" thickBot="1" x14ac:dyDescent="0.35">
      <c r="A113" s="140" t="s">
        <v>255</v>
      </c>
      <c r="B113" s="42" t="s">
        <v>7</v>
      </c>
      <c r="C113" s="24" t="s">
        <v>3</v>
      </c>
      <c r="D113" s="126" t="s">
        <v>254</v>
      </c>
      <c r="E113" s="23">
        <v>200</v>
      </c>
      <c r="F113" s="35">
        <v>6263.7999999999993</v>
      </c>
      <c r="G113" s="35">
        <v>0</v>
      </c>
      <c r="H113" s="35">
        <v>0</v>
      </c>
      <c r="I113" s="35">
        <f>Ведомственная!J112</f>
        <v>0</v>
      </c>
      <c r="J113" s="35">
        <f>Ведомственная!K112</f>
        <v>0</v>
      </c>
      <c r="K113" s="35">
        <f>Ведомственная!L112</f>
        <v>0</v>
      </c>
      <c r="L113" s="165">
        <f>Ведомственная!M112</f>
        <v>6263.7999999999993</v>
      </c>
    </row>
    <row r="114" spans="1:12" ht="57" thickBot="1" x14ac:dyDescent="0.35">
      <c r="A114" s="140" t="s">
        <v>220</v>
      </c>
      <c r="B114" s="42" t="s">
        <v>7</v>
      </c>
      <c r="C114" s="24" t="s">
        <v>3</v>
      </c>
      <c r="D114" s="126" t="s">
        <v>101</v>
      </c>
      <c r="E114" s="23">
        <v>200</v>
      </c>
      <c r="F114" s="35">
        <v>12758.1</v>
      </c>
      <c r="G114" s="35">
        <v>8000.8</v>
      </c>
      <c r="H114" s="35">
        <v>0</v>
      </c>
      <c r="I114" s="35">
        <f>Ведомственная!J113</f>
        <v>0</v>
      </c>
      <c r="J114" s="35">
        <f>Ведомственная!K113</f>
        <v>0</v>
      </c>
      <c r="K114" s="35">
        <f>Ведомственная!L113</f>
        <v>0</v>
      </c>
      <c r="L114" s="165">
        <f>Ведомственная!M113</f>
        <v>20758.900000000001</v>
      </c>
    </row>
    <row r="115" spans="1:12" ht="57" thickBot="1" x14ac:dyDescent="0.35">
      <c r="A115" s="140" t="s">
        <v>264</v>
      </c>
      <c r="B115" s="42" t="s">
        <v>7</v>
      </c>
      <c r="C115" s="24" t="s">
        <v>3</v>
      </c>
      <c r="D115" s="126" t="s">
        <v>261</v>
      </c>
      <c r="E115" s="23">
        <v>200</v>
      </c>
      <c r="F115" s="35">
        <v>3437.9</v>
      </c>
      <c r="G115" s="35">
        <v>0</v>
      </c>
      <c r="H115" s="35">
        <v>0</v>
      </c>
      <c r="I115" s="35">
        <f>Ведомственная!J114</f>
        <v>0</v>
      </c>
      <c r="J115" s="35">
        <f>Ведомственная!K114</f>
        <v>0</v>
      </c>
      <c r="K115" s="35">
        <f>Ведомственная!L114</f>
        <v>0</v>
      </c>
      <c r="L115" s="165">
        <f>Ведомственная!M114</f>
        <v>3437.9</v>
      </c>
    </row>
    <row r="116" spans="1:12" ht="38.25" thickBot="1" x14ac:dyDescent="0.35">
      <c r="A116" s="91" t="s">
        <v>21</v>
      </c>
      <c r="B116" s="87" t="s">
        <v>7</v>
      </c>
      <c r="C116" s="83" t="s">
        <v>7</v>
      </c>
      <c r="D116" s="87"/>
      <c r="E116" s="87"/>
      <c r="F116" s="92">
        <v>10707.400000000001</v>
      </c>
      <c r="G116" s="92">
        <v>0</v>
      </c>
      <c r="H116" s="92">
        <v>50000</v>
      </c>
      <c r="I116" s="92">
        <f t="shared" ref="F116:L116" si="60">+I117</f>
        <v>0</v>
      </c>
      <c r="J116" s="92">
        <f t="shared" si="60"/>
        <v>0</v>
      </c>
      <c r="K116" s="92">
        <f t="shared" si="60"/>
        <v>0</v>
      </c>
      <c r="L116" s="165">
        <f t="shared" si="60"/>
        <v>60707.4</v>
      </c>
    </row>
    <row r="117" spans="1:12" ht="38.25" thickBot="1" x14ac:dyDescent="0.35">
      <c r="A117" s="19" t="s">
        <v>188</v>
      </c>
      <c r="B117" s="43" t="s">
        <v>7</v>
      </c>
      <c r="C117" s="20" t="s">
        <v>7</v>
      </c>
      <c r="D117" s="196" t="s">
        <v>77</v>
      </c>
      <c r="E117" s="27"/>
      <c r="F117" s="34">
        <v>10707.400000000001</v>
      </c>
      <c r="G117" s="34">
        <v>0</v>
      </c>
      <c r="H117" s="34">
        <v>50000</v>
      </c>
      <c r="I117" s="34">
        <f t="shared" ref="F117:L117" si="61">SUM(I118:I118)</f>
        <v>0</v>
      </c>
      <c r="J117" s="34">
        <f t="shared" si="61"/>
        <v>0</v>
      </c>
      <c r="K117" s="34">
        <f t="shared" si="61"/>
        <v>0</v>
      </c>
      <c r="L117" s="165">
        <f t="shared" si="61"/>
        <v>60707.4</v>
      </c>
    </row>
    <row r="118" spans="1:12" ht="75.75" thickBot="1" x14ac:dyDescent="0.35">
      <c r="A118" s="100" t="s">
        <v>191</v>
      </c>
      <c r="B118" s="102" t="s">
        <v>7</v>
      </c>
      <c r="C118" s="103" t="s">
        <v>7</v>
      </c>
      <c r="D118" s="196" t="s">
        <v>192</v>
      </c>
      <c r="E118" s="101">
        <v>400</v>
      </c>
      <c r="F118" s="104">
        <v>10707.400000000001</v>
      </c>
      <c r="G118" s="104">
        <v>0</v>
      </c>
      <c r="H118" s="104">
        <v>50000</v>
      </c>
      <c r="I118" s="104">
        <f>Ведомственная!J117</f>
        <v>0</v>
      </c>
      <c r="J118" s="104">
        <f>Ведомственная!K117</f>
        <v>0</v>
      </c>
      <c r="K118" s="104">
        <f>Ведомственная!L117</f>
        <v>0</v>
      </c>
      <c r="L118" s="165">
        <f>Ведомственная!M117</f>
        <v>60707.4</v>
      </c>
    </row>
    <row r="119" spans="1:12" ht="19.5" thickBot="1" x14ac:dyDescent="0.35">
      <c r="A119" s="9" t="s">
        <v>38</v>
      </c>
      <c r="B119" s="14" t="s">
        <v>8</v>
      </c>
      <c r="C119" s="14"/>
      <c r="D119" s="18"/>
      <c r="E119" s="18"/>
      <c r="F119" s="38">
        <v>26358.5</v>
      </c>
      <c r="G119" s="38">
        <v>5140.7</v>
      </c>
      <c r="H119" s="38">
        <v>5092.7</v>
      </c>
      <c r="I119" s="38">
        <f t="shared" ref="F119:L119" si="62">+I120+I129</f>
        <v>5092.7</v>
      </c>
      <c r="J119" s="38">
        <f t="shared" si="62"/>
        <v>5092.7</v>
      </c>
      <c r="K119" s="38">
        <f t="shared" si="62"/>
        <v>5092.7</v>
      </c>
      <c r="L119" s="165">
        <f t="shared" si="62"/>
        <v>36591.899999999994</v>
      </c>
    </row>
    <row r="120" spans="1:12" ht="19.5" thickBot="1" x14ac:dyDescent="0.35">
      <c r="A120" s="91" t="s">
        <v>12</v>
      </c>
      <c r="B120" s="83" t="s">
        <v>8</v>
      </c>
      <c r="C120" s="83" t="s">
        <v>0</v>
      </c>
      <c r="D120" s="84"/>
      <c r="E120" s="84"/>
      <c r="F120" s="94">
        <v>26358.5</v>
      </c>
      <c r="G120" s="94">
        <v>5140.7</v>
      </c>
      <c r="H120" s="94">
        <v>5092.7</v>
      </c>
      <c r="I120" s="94">
        <f t="shared" ref="F120:L120" si="63">I121</f>
        <v>5092.7</v>
      </c>
      <c r="J120" s="94">
        <f t="shared" si="63"/>
        <v>5092.7</v>
      </c>
      <c r="K120" s="94">
        <f t="shared" si="63"/>
        <v>5092.7</v>
      </c>
      <c r="L120" s="165">
        <f t="shared" si="63"/>
        <v>36591.899999999994</v>
      </c>
    </row>
    <row r="121" spans="1:12" ht="57" thickBot="1" x14ac:dyDescent="0.35">
      <c r="A121" s="159" t="s">
        <v>135</v>
      </c>
      <c r="B121" s="150" t="s">
        <v>8</v>
      </c>
      <c r="C121" s="150" t="s">
        <v>0</v>
      </c>
      <c r="D121" s="151" t="s">
        <v>79</v>
      </c>
      <c r="E121" s="151"/>
      <c r="F121" s="156">
        <v>26358.5</v>
      </c>
      <c r="G121" s="156">
        <v>5140.7</v>
      </c>
      <c r="H121" s="156">
        <v>5092.7</v>
      </c>
      <c r="I121" s="156">
        <f t="shared" ref="I121:J121" si="64">I122+I127</f>
        <v>5092.7</v>
      </c>
      <c r="J121" s="156">
        <f t="shared" si="64"/>
        <v>5092.7</v>
      </c>
      <c r="K121" s="156">
        <f t="shared" ref="K121" si="65">K122+K127</f>
        <v>5092.7</v>
      </c>
      <c r="L121" s="165">
        <f t="shared" ref="L121" si="66">L122+L127</f>
        <v>36591.899999999994</v>
      </c>
    </row>
    <row r="122" spans="1:12" ht="57" thickBot="1" x14ac:dyDescent="0.35">
      <c r="A122" s="19" t="s">
        <v>207</v>
      </c>
      <c r="B122" s="20" t="s">
        <v>8</v>
      </c>
      <c r="C122" s="20" t="s">
        <v>0</v>
      </c>
      <c r="D122" s="21" t="s">
        <v>80</v>
      </c>
      <c r="E122" s="21"/>
      <c r="F122" s="39">
        <v>5021</v>
      </c>
      <c r="G122" s="39">
        <v>5140.7</v>
      </c>
      <c r="H122" s="39">
        <v>5092.7</v>
      </c>
      <c r="I122" s="39">
        <f t="shared" ref="I122:J122" si="67">SUM(I123:I126)</f>
        <v>5092.7</v>
      </c>
      <c r="J122" s="39">
        <f t="shared" si="67"/>
        <v>5092.7</v>
      </c>
      <c r="K122" s="39">
        <f t="shared" ref="K122" si="68">SUM(K123:K126)</f>
        <v>5092.7</v>
      </c>
      <c r="L122" s="165">
        <f t="shared" ref="L122" si="69">SUM(L123:L126)</f>
        <v>15254.399999999998</v>
      </c>
    </row>
    <row r="123" spans="1:12" ht="57" thickBot="1" x14ac:dyDescent="0.35">
      <c r="A123" s="132" t="s">
        <v>136</v>
      </c>
      <c r="B123" s="24" t="s">
        <v>8</v>
      </c>
      <c r="C123" s="24" t="s">
        <v>0</v>
      </c>
      <c r="D123" s="23" t="s">
        <v>33</v>
      </c>
      <c r="E123" s="23">
        <v>200</v>
      </c>
      <c r="F123" s="47">
        <v>4848.7</v>
      </c>
      <c r="G123" s="47">
        <v>5140.7</v>
      </c>
      <c r="H123" s="47">
        <v>5092.7</v>
      </c>
      <c r="I123" s="47">
        <f>Ведомственная!J122</f>
        <v>5092.7</v>
      </c>
      <c r="J123" s="47">
        <f>Ведомственная!K122</f>
        <v>5092.7</v>
      </c>
      <c r="K123" s="47">
        <f>Ведомственная!L122</f>
        <v>5092.7</v>
      </c>
      <c r="L123" s="165">
        <f>Ведомственная!M122</f>
        <v>15082.099999999999</v>
      </c>
    </row>
    <row r="124" spans="1:12" ht="38.25" hidden="1" thickBot="1" x14ac:dyDescent="0.35">
      <c r="A124" s="132" t="s">
        <v>222</v>
      </c>
      <c r="B124" s="24" t="s">
        <v>8</v>
      </c>
      <c r="C124" s="24" t="s">
        <v>0</v>
      </c>
      <c r="D124" s="23" t="s">
        <v>33</v>
      </c>
      <c r="E124" s="23">
        <v>500</v>
      </c>
      <c r="F124" s="47">
        <v>0</v>
      </c>
      <c r="G124" s="47">
        <v>0</v>
      </c>
      <c r="H124" s="47">
        <v>0</v>
      </c>
      <c r="I124" s="47">
        <f>Ведомственная!J123</f>
        <v>0</v>
      </c>
      <c r="J124" s="47">
        <f>Ведомственная!K123</f>
        <v>0</v>
      </c>
      <c r="K124" s="47">
        <f>Ведомственная!L123</f>
        <v>0</v>
      </c>
      <c r="L124" s="165">
        <f>Ведомственная!M123</f>
        <v>0</v>
      </c>
    </row>
    <row r="125" spans="1:12" ht="57" hidden="1" thickBot="1" x14ac:dyDescent="0.35">
      <c r="A125" s="132" t="s">
        <v>137</v>
      </c>
      <c r="B125" s="24" t="s">
        <v>8</v>
      </c>
      <c r="C125" s="24" t="s">
        <v>0</v>
      </c>
      <c r="D125" s="23" t="s">
        <v>33</v>
      </c>
      <c r="E125" s="23">
        <v>800</v>
      </c>
      <c r="F125" s="47">
        <v>0</v>
      </c>
      <c r="G125" s="47">
        <v>0</v>
      </c>
      <c r="H125" s="47">
        <v>0</v>
      </c>
      <c r="I125" s="47">
        <f>Ведомственная!J124</f>
        <v>0</v>
      </c>
      <c r="J125" s="47">
        <f>Ведомственная!K124</f>
        <v>0</v>
      </c>
      <c r="K125" s="47">
        <f>Ведомственная!L124</f>
        <v>0</v>
      </c>
      <c r="L125" s="165">
        <f>Ведомственная!M124</f>
        <v>0</v>
      </c>
    </row>
    <row r="126" spans="1:12" ht="57" thickBot="1" x14ac:dyDescent="0.35">
      <c r="A126" s="132" t="s">
        <v>138</v>
      </c>
      <c r="B126" s="24" t="s">
        <v>8</v>
      </c>
      <c r="C126" s="24" t="s">
        <v>0</v>
      </c>
      <c r="D126" s="23" t="s">
        <v>262</v>
      </c>
      <c r="E126" s="23">
        <v>200</v>
      </c>
      <c r="F126" s="47">
        <v>172.3</v>
      </c>
      <c r="G126" s="47">
        <v>0</v>
      </c>
      <c r="H126" s="47">
        <v>0</v>
      </c>
      <c r="I126" s="47">
        <f>Ведомственная!J125</f>
        <v>0</v>
      </c>
      <c r="J126" s="47">
        <f>Ведомственная!K125</f>
        <v>0</v>
      </c>
      <c r="K126" s="47">
        <f>Ведомственная!L125</f>
        <v>0</v>
      </c>
      <c r="L126" s="165">
        <f>Ведомственная!M125</f>
        <v>172.3</v>
      </c>
    </row>
    <row r="127" spans="1:12" ht="38.25" thickBot="1" x14ac:dyDescent="0.35">
      <c r="A127" s="19" t="s">
        <v>208</v>
      </c>
      <c r="B127" s="20" t="s">
        <v>8</v>
      </c>
      <c r="C127" s="20" t="s">
        <v>0</v>
      </c>
      <c r="D127" s="21" t="s">
        <v>106</v>
      </c>
      <c r="E127" s="21"/>
      <c r="F127" s="39">
        <v>21337.5</v>
      </c>
      <c r="G127" s="39">
        <v>0</v>
      </c>
      <c r="H127" s="39">
        <v>0</v>
      </c>
      <c r="I127" s="39">
        <f t="shared" ref="G127:K127" si="70">I128</f>
        <v>0</v>
      </c>
      <c r="J127" s="39">
        <f t="shared" si="70"/>
        <v>0</v>
      </c>
      <c r="K127" s="39">
        <f t="shared" si="70"/>
        <v>0</v>
      </c>
      <c r="L127" s="165">
        <f>L128</f>
        <v>21337.5</v>
      </c>
    </row>
    <row r="128" spans="1:12" ht="57" thickBot="1" x14ac:dyDescent="0.35">
      <c r="A128" s="30" t="s">
        <v>212</v>
      </c>
      <c r="B128" s="24" t="s">
        <v>8</v>
      </c>
      <c r="C128" s="24" t="s">
        <v>0</v>
      </c>
      <c r="D128" s="23" t="s">
        <v>97</v>
      </c>
      <c r="E128" s="23">
        <v>200</v>
      </c>
      <c r="F128" s="47">
        <v>21337.5</v>
      </c>
      <c r="G128" s="47">
        <v>0</v>
      </c>
      <c r="H128" s="47">
        <v>0</v>
      </c>
      <c r="I128" s="47">
        <f>Ведомственная!J127</f>
        <v>0</v>
      </c>
      <c r="J128" s="47">
        <f>Ведомственная!K127</f>
        <v>0</v>
      </c>
      <c r="K128" s="47">
        <f>Ведомственная!L127</f>
        <v>0</v>
      </c>
      <c r="L128" s="165">
        <f>Ведомственная!M127</f>
        <v>21337.5</v>
      </c>
    </row>
    <row r="129" spans="1:12" ht="19.5" hidden="1" thickBot="1" x14ac:dyDescent="0.35">
      <c r="A129" s="91" t="s">
        <v>103</v>
      </c>
      <c r="B129" s="83" t="s">
        <v>8</v>
      </c>
      <c r="C129" s="83" t="s">
        <v>4</v>
      </c>
      <c r="D129" s="84"/>
      <c r="E129" s="84"/>
      <c r="F129" s="94">
        <v>0</v>
      </c>
      <c r="G129" s="94">
        <v>0</v>
      </c>
      <c r="H129" s="94">
        <v>0</v>
      </c>
      <c r="I129" s="94">
        <f t="shared" ref="G129:K130" si="71">I130</f>
        <v>0</v>
      </c>
      <c r="J129" s="94">
        <f t="shared" si="71"/>
        <v>0</v>
      </c>
      <c r="K129" s="94">
        <f t="shared" si="71"/>
        <v>0</v>
      </c>
      <c r="L129" s="165">
        <f>L130</f>
        <v>0</v>
      </c>
    </row>
    <row r="130" spans="1:12" ht="57" hidden="1" thickBot="1" x14ac:dyDescent="0.35">
      <c r="A130" s="159" t="s">
        <v>135</v>
      </c>
      <c r="B130" s="150" t="s">
        <v>8</v>
      </c>
      <c r="C130" s="150" t="s">
        <v>4</v>
      </c>
      <c r="D130" s="151" t="s">
        <v>79</v>
      </c>
      <c r="E130" s="151"/>
      <c r="F130" s="156">
        <v>0</v>
      </c>
      <c r="G130" s="156">
        <v>0</v>
      </c>
      <c r="H130" s="156">
        <v>0</v>
      </c>
      <c r="I130" s="156">
        <f t="shared" si="71"/>
        <v>0</v>
      </c>
      <c r="J130" s="156">
        <f t="shared" si="71"/>
        <v>0</v>
      </c>
      <c r="K130" s="156">
        <f t="shared" si="71"/>
        <v>0</v>
      </c>
      <c r="L130" s="165">
        <f>L131</f>
        <v>0</v>
      </c>
    </row>
    <row r="131" spans="1:12" ht="57" hidden="1" thickBot="1" x14ac:dyDescent="0.35">
      <c r="A131" s="19" t="s">
        <v>207</v>
      </c>
      <c r="B131" s="20" t="s">
        <v>8</v>
      </c>
      <c r="C131" s="20" t="s">
        <v>4</v>
      </c>
      <c r="D131" s="21" t="s">
        <v>80</v>
      </c>
      <c r="E131" s="21"/>
      <c r="F131" s="39">
        <v>0</v>
      </c>
      <c r="G131" s="39">
        <v>0</v>
      </c>
      <c r="H131" s="39">
        <v>0</v>
      </c>
      <c r="I131" s="39">
        <f t="shared" ref="F131:L131" si="72">SUM(I132:I133)</f>
        <v>0</v>
      </c>
      <c r="J131" s="39">
        <f t="shared" si="72"/>
        <v>0</v>
      </c>
      <c r="K131" s="39">
        <f t="shared" si="72"/>
        <v>0</v>
      </c>
      <c r="L131" s="165">
        <f t="shared" si="72"/>
        <v>0</v>
      </c>
    </row>
    <row r="132" spans="1:12" ht="57" hidden="1" thickBot="1" x14ac:dyDescent="0.35">
      <c r="A132" s="132" t="s">
        <v>204</v>
      </c>
      <c r="B132" s="24" t="s">
        <v>8</v>
      </c>
      <c r="C132" s="24" t="s">
        <v>4</v>
      </c>
      <c r="D132" s="23" t="s">
        <v>104</v>
      </c>
      <c r="E132" s="23">
        <v>400</v>
      </c>
      <c r="F132" s="47">
        <v>0</v>
      </c>
      <c r="G132" s="47">
        <v>0</v>
      </c>
      <c r="H132" s="47">
        <v>0</v>
      </c>
      <c r="I132" s="47">
        <f>Ведомственная!J131</f>
        <v>0</v>
      </c>
      <c r="J132" s="47">
        <f>Ведомственная!K131</f>
        <v>0</v>
      </c>
      <c r="K132" s="47">
        <f>Ведомственная!L131</f>
        <v>0</v>
      </c>
      <c r="L132" s="165">
        <f>Ведомственная!M131</f>
        <v>0</v>
      </c>
    </row>
    <row r="133" spans="1:12" ht="75.75" hidden="1" thickBot="1" x14ac:dyDescent="0.35">
      <c r="A133" s="132" t="s">
        <v>205</v>
      </c>
      <c r="B133" s="24" t="s">
        <v>8</v>
      </c>
      <c r="C133" s="24" t="s">
        <v>4</v>
      </c>
      <c r="D133" s="23" t="s">
        <v>107</v>
      </c>
      <c r="E133" s="23">
        <v>400</v>
      </c>
      <c r="F133" s="47">
        <v>0</v>
      </c>
      <c r="G133" s="47">
        <v>0</v>
      </c>
      <c r="H133" s="47">
        <v>0</v>
      </c>
      <c r="I133" s="47">
        <f>Ведомственная!J132</f>
        <v>0</v>
      </c>
      <c r="J133" s="47">
        <f>Ведомственная!K132</f>
        <v>0</v>
      </c>
      <c r="K133" s="47">
        <f>Ведомственная!L132</f>
        <v>0</v>
      </c>
      <c r="L133" s="165">
        <f>Ведомственная!M132</f>
        <v>0</v>
      </c>
    </row>
    <row r="134" spans="1:12" ht="19.5" thickBot="1" x14ac:dyDescent="0.35">
      <c r="A134" s="9" t="s">
        <v>34</v>
      </c>
      <c r="B134" s="48">
        <v>10</v>
      </c>
      <c r="C134" s="48"/>
      <c r="D134" s="48"/>
      <c r="E134" s="48"/>
      <c r="F134" s="49">
        <v>1760</v>
      </c>
      <c r="G134" s="49">
        <v>1768</v>
      </c>
      <c r="H134" s="49">
        <v>1838.7</v>
      </c>
      <c r="I134" s="49">
        <f t="shared" ref="F134:L134" si="73">+I135+I140</f>
        <v>1838.7</v>
      </c>
      <c r="J134" s="49">
        <f t="shared" si="73"/>
        <v>1838.7</v>
      </c>
      <c r="K134" s="49">
        <f t="shared" si="73"/>
        <v>1838.7</v>
      </c>
      <c r="L134" s="165">
        <f t="shared" si="73"/>
        <v>5366.7</v>
      </c>
    </row>
    <row r="135" spans="1:12" ht="30" customHeight="1" thickBot="1" x14ac:dyDescent="0.35">
      <c r="A135" s="91" t="s">
        <v>81</v>
      </c>
      <c r="B135" s="96">
        <v>10</v>
      </c>
      <c r="C135" s="83" t="s">
        <v>0</v>
      </c>
      <c r="D135" s="96"/>
      <c r="E135" s="96"/>
      <c r="F135" s="97">
        <v>1700</v>
      </c>
      <c r="G135" s="97">
        <v>1768</v>
      </c>
      <c r="H135" s="97">
        <v>1838.7</v>
      </c>
      <c r="I135" s="97">
        <f t="shared" ref="G135:K136" si="74">I136</f>
        <v>1838.7</v>
      </c>
      <c r="J135" s="97">
        <f t="shared" si="74"/>
        <v>1838.7</v>
      </c>
      <c r="K135" s="97">
        <f t="shared" si="74"/>
        <v>1838.7</v>
      </c>
      <c r="L135" s="165">
        <f>L136</f>
        <v>5306.7</v>
      </c>
    </row>
    <row r="136" spans="1:12" ht="19.5" thickBot="1" x14ac:dyDescent="0.35">
      <c r="A136" s="148" t="s">
        <v>56</v>
      </c>
      <c r="B136" s="160">
        <v>10</v>
      </c>
      <c r="C136" s="150" t="s">
        <v>0</v>
      </c>
      <c r="D136" s="149" t="s">
        <v>57</v>
      </c>
      <c r="E136" s="149"/>
      <c r="F136" s="155">
        <v>1700</v>
      </c>
      <c r="G136" s="155">
        <v>1768</v>
      </c>
      <c r="H136" s="155">
        <v>1838.7</v>
      </c>
      <c r="I136" s="155">
        <f t="shared" si="74"/>
        <v>1838.7</v>
      </c>
      <c r="J136" s="155">
        <f t="shared" si="74"/>
        <v>1838.7</v>
      </c>
      <c r="K136" s="155">
        <f t="shared" si="74"/>
        <v>1838.7</v>
      </c>
      <c r="L136" s="165">
        <f>L137</f>
        <v>5306.7</v>
      </c>
    </row>
    <row r="137" spans="1:12" ht="38.25" thickBot="1" x14ac:dyDescent="0.35">
      <c r="A137" s="19" t="s">
        <v>142</v>
      </c>
      <c r="B137" s="50">
        <v>10</v>
      </c>
      <c r="C137" s="20" t="s">
        <v>0</v>
      </c>
      <c r="D137" s="27" t="s">
        <v>82</v>
      </c>
      <c r="E137" s="27"/>
      <c r="F137" s="34">
        <v>1700</v>
      </c>
      <c r="G137" s="34">
        <v>1768</v>
      </c>
      <c r="H137" s="34">
        <v>1838.7</v>
      </c>
      <c r="I137" s="34">
        <f t="shared" ref="F137:L137" si="75">I138+I139</f>
        <v>1838.7</v>
      </c>
      <c r="J137" s="34">
        <f t="shared" si="75"/>
        <v>1838.7</v>
      </c>
      <c r="K137" s="34">
        <f t="shared" si="75"/>
        <v>1838.7</v>
      </c>
      <c r="L137" s="165">
        <f t="shared" si="75"/>
        <v>5306.7</v>
      </c>
    </row>
    <row r="138" spans="1:12" ht="57" thickBot="1" x14ac:dyDescent="0.35">
      <c r="A138" s="132" t="s">
        <v>239</v>
      </c>
      <c r="B138" s="51">
        <v>10</v>
      </c>
      <c r="C138" s="24" t="s">
        <v>0</v>
      </c>
      <c r="D138" s="52" t="s">
        <v>35</v>
      </c>
      <c r="E138" s="52">
        <v>300</v>
      </c>
      <c r="F138" s="47">
        <v>1700</v>
      </c>
      <c r="G138" s="47">
        <v>1768</v>
      </c>
      <c r="H138" s="47">
        <v>1838.7</v>
      </c>
      <c r="I138" s="47">
        <f>Ведомственная!J137</f>
        <v>1838.7</v>
      </c>
      <c r="J138" s="47">
        <f>Ведомственная!K137</f>
        <v>1838.7</v>
      </c>
      <c r="K138" s="47">
        <f>Ведомственная!L137</f>
        <v>1838.7</v>
      </c>
      <c r="L138" s="165">
        <f>Ведомственная!M137</f>
        <v>5306.7</v>
      </c>
    </row>
    <row r="139" spans="1:12" ht="75.75" hidden="1" thickBot="1" x14ac:dyDescent="0.35">
      <c r="A139" s="132" t="s">
        <v>120</v>
      </c>
      <c r="B139" s="51">
        <v>10</v>
      </c>
      <c r="C139" s="24" t="s">
        <v>0</v>
      </c>
      <c r="D139" s="52" t="s">
        <v>96</v>
      </c>
      <c r="E139" s="52">
        <v>300</v>
      </c>
      <c r="F139" s="47">
        <v>0</v>
      </c>
      <c r="G139" s="47">
        <v>0</v>
      </c>
      <c r="H139" s="47">
        <v>0</v>
      </c>
      <c r="I139" s="47">
        <f>Ведомственная!J138</f>
        <v>0</v>
      </c>
      <c r="J139" s="47">
        <f>Ведомственная!K138</f>
        <v>0</v>
      </c>
      <c r="K139" s="47">
        <f>Ведомственная!L138</f>
        <v>0</v>
      </c>
      <c r="L139" s="165">
        <f>Ведомственная!M138</f>
        <v>0</v>
      </c>
    </row>
    <row r="140" spans="1:12" ht="19.5" thickBot="1" x14ac:dyDescent="0.35">
      <c r="A140" s="91" t="s">
        <v>83</v>
      </c>
      <c r="B140" s="96">
        <v>10</v>
      </c>
      <c r="C140" s="83" t="s">
        <v>3</v>
      </c>
      <c r="D140" s="96"/>
      <c r="E140" s="96"/>
      <c r="F140" s="97">
        <v>60</v>
      </c>
      <c r="G140" s="97">
        <v>0</v>
      </c>
      <c r="H140" s="97">
        <v>0</v>
      </c>
      <c r="I140" s="97">
        <f t="shared" ref="F140:K142" si="76">I141</f>
        <v>0</v>
      </c>
      <c r="J140" s="97">
        <f t="shared" si="76"/>
        <v>0</v>
      </c>
      <c r="K140" s="97">
        <f t="shared" si="76"/>
        <v>0</v>
      </c>
      <c r="L140" s="165">
        <f>L141</f>
        <v>60</v>
      </c>
    </row>
    <row r="141" spans="1:12" ht="19.5" thickBot="1" x14ac:dyDescent="0.35">
      <c r="A141" s="148" t="s">
        <v>56</v>
      </c>
      <c r="B141" s="160">
        <v>10</v>
      </c>
      <c r="C141" s="150" t="s">
        <v>3</v>
      </c>
      <c r="D141" s="149" t="s">
        <v>57</v>
      </c>
      <c r="E141" s="149"/>
      <c r="F141" s="155">
        <v>60</v>
      </c>
      <c r="G141" s="155">
        <v>0</v>
      </c>
      <c r="H141" s="155">
        <v>0</v>
      </c>
      <c r="I141" s="155">
        <f t="shared" si="76"/>
        <v>0</v>
      </c>
      <c r="J141" s="155">
        <f t="shared" si="76"/>
        <v>0</v>
      </c>
      <c r="K141" s="155">
        <f t="shared" si="76"/>
        <v>0</v>
      </c>
      <c r="L141" s="165">
        <f>L142</f>
        <v>60</v>
      </c>
    </row>
    <row r="142" spans="1:12" ht="38.25" thickBot="1" x14ac:dyDescent="0.35">
      <c r="A142" s="19" t="s">
        <v>142</v>
      </c>
      <c r="B142" s="50">
        <v>10</v>
      </c>
      <c r="C142" s="20" t="s">
        <v>3</v>
      </c>
      <c r="D142" s="27" t="s">
        <v>64</v>
      </c>
      <c r="E142" s="27"/>
      <c r="F142" s="34">
        <v>60</v>
      </c>
      <c r="G142" s="34">
        <v>0</v>
      </c>
      <c r="H142" s="34">
        <v>0</v>
      </c>
      <c r="I142" s="34">
        <f t="shared" si="76"/>
        <v>0</v>
      </c>
      <c r="J142" s="34">
        <f t="shared" si="76"/>
        <v>0</v>
      </c>
      <c r="K142" s="34">
        <f t="shared" si="76"/>
        <v>0</v>
      </c>
      <c r="L142" s="165">
        <f>L143</f>
        <v>60</v>
      </c>
    </row>
    <row r="143" spans="1:12" ht="57" thickBot="1" x14ac:dyDescent="0.35">
      <c r="A143" s="30" t="s">
        <v>117</v>
      </c>
      <c r="B143" s="51">
        <v>10</v>
      </c>
      <c r="C143" s="24" t="s">
        <v>3</v>
      </c>
      <c r="D143" s="23" t="s">
        <v>36</v>
      </c>
      <c r="E143" s="23">
        <v>300</v>
      </c>
      <c r="F143" s="47">
        <v>60</v>
      </c>
      <c r="G143" s="47">
        <v>0</v>
      </c>
      <c r="H143" s="47">
        <v>0</v>
      </c>
      <c r="I143" s="47">
        <f>Ведомственная!J142</f>
        <v>0</v>
      </c>
      <c r="J143" s="47">
        <f>Ведомственная!K142</f>
        <v>0</v>
      </c>
      <c r="K143" s="47">
        <f>Ведомственная!L142</f>
        <v>0</v>
      </c>
      <c r="L143" s="165">
        <f>Ведомственная!M142</f>
        <v>60</v>
      </c>
    </row>
    <row r="144" spans="1:12" ht="19.5" thickBot="1" x14ac:dyDescent="0.35">
      <c r="A144" s="9" t="s">
        <v>84</v>
      </c>
      <c r="B144" s="48">
        <v>11</v>
      </c>
      <c r="C144" s="48"/>
      <c r="D144" s="53"/>
      <c r="E144" s="48"/>
      <c r="F144" s="49">
        <v>2.7</v>
      </c>
      <c r="G144" s="49">
        <v>50</v>
      </c>
      <c r="H144" s="49">
        <v>50</v>
      </c>
      <c r="I144" s="49">
        <f t="shared" ref="F144:L144" si="77">+I145</f>
        <v>50</v>
      </c>
      <c r="J144" s="49">
        <f t="shared" si="77"/>
        <v>50</v>
      </c>
      <c r="K144" s="49">
        <f t="shared" si="77"/>
        <v>50</v>
      </c>
      <c r="L144" s="165">
        <f t="shared" si="77"/>
        <v>102.7</v>
      </c>
    </row>
    <row r="145" spans="1:12" ht="19.5" thickBot="1" x14ac:dyDescent="0.35">
      <c r="A145" s="91" t="s">
        <v>85</v>
      </c>
      <c r="B145" s="96">
        <v>11</v>
      </c>
      <c r="C145" s="98" t="s">
        <v>0</v>
      </c>
      <c r="D145" s="99"/>
      <c r="E145" s="96"/>
      <c r="F145" s="97">
        <v>2.7</v>
      </c>
      <c r="G145" s="97">
        <v>50</v>
      </c>
      <c r="H145" s="97">
        <v>50</v>
      </c>
      <c r="I145" s="97">
        <f t="shared" ref="F145:L145" si="78">+I148</f>
        <v>50</v>
      </c>
      <c r="J145" s="97">
        <f t="shared" si="78"/>
        <v>50</v>
      </c>
      <c r="K145" s="97">
        <f t="shared" si="78"/>
        <v>50</v>
      </c>
      <c r="L145" s="165">
        <f t="shared" si="78"/>
        <v>102.7</v>
      </c>
    </row>
    <row r="146" spans="1:12" ht="57" thickBot="1" x14ac:dyDescent="0.35">
      <c r="A146" s="148" t="s">
        <v>135</v>
      </c>
      <c r="B146" s="160">
        <v>11</v>
      </c>
      <c r="C146" s="161" t="s">
        <v>0</v>
      </c>
      <c r="D146" s="162" t="s">
        <v>57</v>
      </c>
      <c r="E146" s="160"/>
      <c r="F146" s="163">
        <v>2.7</v>
      </c>
      <c r="G146" s="163">
        <v>50</v>
      </c>
      <c r="H146" s="163">
        <v>50</v>
      </c>
      <c r="I146" s="163">
        <f t="shared" ref="F146:K147" si="79">I147</f>
        <v>50</v>
      </c>
      <c r="J146" s="163">
        <f t="shared" si="79"/>
        <v>50</v>
      </c>
      <c r="K146" s="163">
        <f t="shared" si="79"/>
        <v>50</v>
      </c>
      <c r="L146" s="165">
        <f>L147</f>
        <v>102.7</v>
      </c>
    </row>
    <row r="147" spans="1:12" ht="38.25" thickBot="1" x14ac:dyDescent="0.35">
      <c r="A147" s="19" t="s">
        <v>208</v>
      </c>
      <c r="B147" s="50">
        <v>11</v>
      </c>
      <c r="C147" s="54" t="s">
        <v>0</v>
      </c>
      <c r="D147" s="55" t="s">
        <v>64</v>
      </c>
      <c r="E147" s="50"/>
      <c r="F147" s="56">
        <v>2.7</v>
      </c>
      <c r="G147" s="56">
        <v>50</v>
      </c>
      <c r="H147" s="56">
        <v>50</v>
      </c>
      <c r="I147" s="56">
        <f t="shared" si="79"/>
        <v>50</v>
      </c>
      <c r="J147" s="56">
        <f t="shared" si="79"/>
        <v>50</v>
      </c>
      <c r="K147" s="56">
        <f t="shared" si="79"/>
        <v>50</v>
      </c>
      <c r="L147" s="165">
        <f>L148</f>
        <v>102.7</v>
      </c>
    </row>
    <row r="148" spans="1:12" ht="57" thickBot="1" x14ac:dyDescent="0.35">
      <c r="A148" s="30" t="s">
        <v>213</v>
      </c>
      <c r="B148" s="51">
        <v>11</v>
      </c>
      <c r="C148" s="57" t="s">
        <v>0</v>
      </c>
      <c r="D148" s="58" t="s">
        <v>37</v>
      </c>
      <c r="E148" s="51">
        <v>200</v>
      </c>
      <c r="F148" s="59">
        <v>2.7</v>
      </c>
      <c r="G148" s="59">
        <v>50</v>
      </c>
      <c r="H148" s="59">
        <v>50</v>
      </c>
      <c r="I148" s="59">
        <f>Ведомственная!J147</f>
        <v>50</v>
      </c>
      <c r="J148" s="59">
        <f>Ведомственная!K147</f>
        <v>50</v>
      </c>
      <c r="K148" s="59">
        <f>Ведомственная!L147</f>
        <v>50</v>
      </c>
      <c r="L148" s="165">
        <f>Ведомственная!M147</f>
        <v>102.7</v>
      </c>
    </row>
    <row r="149" spans="1:12" ht="38.25" thickBot="1" x14ac:dyDescent="0.35">
      <c r="A149" s="9" t="s">
        <v>44</v>
      </c>
      <c r="B149" s="53">
        <v>13</v>
      </c>
      <c r="C149" s="53"/>
      <c r="D149" s="53"/>
      <c r="E149" s="53"/>
      <c r="F149" s="49">
        <v>1</v>
      </c>
      <c r="G149" s="49">
        <v>0.5</v>
      </c>
      <c r="H149" s="49">
        <v>0</v>
      </c>
      <c r="I149" s="49">
        <f t="shared" ref="G149:K152" si="80">I150</f>
        <v>0</v>
      </c>
      <c r="J149" s="49">
        <f t="shared" si="80"/>
        <v>0</v>
      </c>
      <c r="K149" s="49">
        <f t="shared" si="80"/>
        <v>0</v>
      </c>
      <c r="L149" s="165">
        <f>L150</f>
        <v>1.5</v>
      </c>
    </row>
    <row r="150" spans="1:12" ht="38.25" thickBot="1" x14ac:dyDescent="0.35">
      <c r="A150" s="91" t="s">
        <v>86</v>
      </c>
      <c r="B150" s="99" t="s">
        <v>15</v>
      </c>
      <c r="C150" s="98" t="s">
        <v>0</v>
      </c>
      <c r="D150" s="99"/>
      <c r="E150" s="99"/>
      <c r="F150" s="97">
        <v>1</v>
      </c>
      <c r="G150" s="97">
        <v>0.5</v>
      </c>
      <c r="H150" s="97">
        <v>0</v>
      </c>
      <c r="I150" s="97">
        <f t="shared" si="80"/>
        <v>0</v>
      </c>
      <c r="J150" s="97">
        <f t="shared" si="80"/>
        <v>0</v>
      </c>
      <c r="K150" s="97">
        <f t="shared" si="80"/>
        <v>0</v>
      </c>
      <c r="L150" s="165">
        <f>L151</f>
        <v>1.5</v>
      </c>
    </row>
    <row r="151" spans="1:12" ht="19.5" thickBot="1" x14ac:dyDescent="0.35">
      <c r="A151" s="148" t="s">
        <v>56</v>
      </c>
      <c r="B151" s="162" t="s">
        <v>15</v>
      </c>
      <c r="C151" s="161" t="s">
        <v>0</v>
      </c>
      <c r="D151" s="162" t="s">
        <v>57</v>
      </c>
      <c r="E151" s="162"/>
      <c r="F151" s="163">
        <v>1</v>
      </c>
      <c r="G151" s="163">
        <v>0.5</v>
      </c>
      <c r="H151" s="163">
        <v>0</v>
      </c>
      <c r="I151" s="163">
        <f t="shared" si="80"/>
        <v>0</v>
      </c>
      <c r="J151" s="163">
        <f t="shared" si="80"/>
        <v>0</v>
      </c>
      <c r="K151" s="163">
        <f t="shared" si="80"/>
        <v>0</v>
      </c>
      <c r="L151" s="165">
        <f>L152</f>
        <v>1.5</v>
      </c>
    </row>
    <row r="152" spans="1:12" ht="38.25" thickBot="1" x14ac:dyDescent="0.35">
      <c r="A152" s="19" t="s">
        <v>142</v>
      </c>
      <c r="B152" s="55" t="s">
        <v>15</v>
      </c>
      <c r="C152" s="54" t="s">
        <v>0</v>
      </c>
      <c r="D152" s="55" t="s">
        <v>62</v>
      </c>
      <c r="E152" s="55"/>
      <c r="F152" s="56">
        <v>1</v>
      </c>
      <c r="G152" s="56">
        <v>0.5</v>
      </c>
      <c r="H152" s="56">
        <v>0</v>
      </c>
      <c r="I152" s="56">
        <f t="shared" si="80"/>
        <v>0</v>
      </c>
      <c r="J152" s="56">
        <f t="shared" si="80"/>
        <v>0</v>
      </c>
      <c r="K152" s="56">
        <f t="shared" si="80"/>
        <v>0</v>
      </c>
      <c r="L152" s="165">
        <f>L153</f>
        <v>1.5</v>
      </c>
    </row>
    <row r="153" spans="1:12" ht="57" thickBot="1" x14ac:dyDescent="0.35">
      <c r="A153" s="31" t="s">
        <v>223</v>
      </c>
      <c r="B153" s="58" t="s">
        <v>15</v>
      </c>
      <c r="C153" s="57" t="s">
        <v>0</v>
      </c>
      <c r="D153" s="58" t="s">
        <v>43</v>
      </c>
      <c r="E153" s="58" t="s">
        <v>87</v>
      </c>
      <c r="F153" s="59">
        <v>1</v>
      </c>
      <c r="G153" s="59">
        <v>0.5</v>
      </c>
      <c r="H153" s="59">
        <v>0</v>
      </c>
      <c r="I153" s="59">
        <f>Ведомственная!J152</f>
        <v>0</v>
      </c>
      <c r="J153" s="59">
        <f>Ведомственная!K152</f>
        <v>0</v>
      </c>
      <c r="K153" s="59">
        <f>Ведомственная!L152</f>
        <v>0</v>
      </c>
      <c r="L153" s="165">
        <f>Ведомственная!M152</f>
        <v>1.5</v>
      </c>
    </row>
  </sheetData>
  <autoFilter ref="A8:L153" xr:uid="{00000000-0009-0000-0000-00000B000000}">
    <filterColumn colId="11">
      <customFilters and="1">
        <customFilter operator="notEqual" val="0"/>
        <customFilter operator="notEqual" val=" "/>
      </customFilters>
    </filterColumn>
  </autoFilter>
  <mergeCells count="7">
    <mergeCell ref="E6:E7"/>
    <mergeCell ref="F1:H1"/>
    <mergeCell ref="A3:H3"/>
    <mergeCell ref="A6:A7"/>
    <mergeCell ref="B6:B7"/>
    <mergeCell ref="C6:C7"/>
    <mergeCell ref="D6:D7"/>
  </mergeCells>
  <pageMargins left="0.7" right="0.7" top="0.75" bottom="0.75" header="0.3" footer="0.3"/>
  <pageSetup paperSize="9" scale="42"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dimension ref="A1:N90"/>
  <sheetViews>
    <sheetView tabSelected="1" view="pageBreakPreview" zoomScale="60" zoomScaleNormal="64" workbookViewId="0">
      <pane xSplit="2" ySplit="7" topLeftCell="C52" activePane="bottomRight" state="frozen"/>
      <selection pane="topRight" activeCell="C1" sqref="C1"/>
      <selection pane="bottomLeft" activeCell="A12" sqref="A12"/>
      <selection pane="bottomRight" activeCell="J1" sqref="J1:N1048576"/>
    </sheetView>
  </sheetViews>
  <sheetFormatPr defaultRowHeight="15" x14ac:dyDescent="0.25"/>
  <cols>
    <col min="2" max="2" width="82.5703125" customWidth="1"/>
    <col min="3" max="3" width="20.5703125" customWidth="1"/>
    <col min="4" max="4" width="10.28515625" customWidth="1"/>
    <col min="5" max="5" width="9" customWidth="1"/>
    <col min="6" max="6" width="10" customWidth="1"/>
    <col min="7" max="9" width="19.7109375" customWidth="1"/>
    <col min="10" max="13" width="19.7109375" hidden="1" customWidth="1"/>
    <col min="14" max="14" width="14" hidden="1" customWidth="1"/>
  </cols>
  <sheetData>
    <row r="1" spans="1:14" ht="125.25" customHeight="1" x14ac:dyDescent="0.25">
      <c r="G1" s="216" t="s">
        <v>257</v>
      </c>
      <c r="H1" s="216"/>
      <c r="I1" s="216"/>
      <c r="J1" s="197"/>
      <c r="K1" s="197"/>
      <c r="L1" s="197"/>
      <c r="M1" s="197"/>
    </row>
    <row r="2" spans="1:14" ht="82.5" customHeight="1" x14ac:dyDescent="0.3">
      <c r="A2" s="213" t="s">
        <v>241</v>
      </c>
      <c r="B2" s="213"/>
      <c r="C2" s="213"/>
      <c r="D2" s="213"/>
      <c r="E2" s="213"/>
      <c r="F2" s="213"/>
      <c r="G2" s="213"/>
    </row>
    <row r="4" spans="1:14" ht="15.75" thickBot="1" x14ac:dyDescent="0.3"/>
    <row r="5" spans="1:14" ht="18.75" x14ac:dyDescent="0.3">
      <c r="A5" s="217" t="s">
        <v>88</v>
      </c>
      <c r="B5" s="219" t="s">
        <v>45</v>
      </c>
      <c r="C5" s="217" t="s">
        <v>49</v>
      </c>
      <c r="D5" s="217" t="s">
        <v>50</v>
      </c>
      <c r="E5" s="217" t="s">
        <v>47</v>
      </c>
      <c r="F5" s="217" t="s">
        <v>48</v>
      </c>
      <c r="G5" s="66" t="s">
        <v>51</v>
      </c>
      <c r="H5" s="66" t="s">
        <v>51</v>
      </c>
      <c r="I5" s="66" t="s">
        <v>51</v>
      </c>
      <c r="J5" s="66" t="s">
        <v>51</v>
      </c>
      <c r="K5" s="66" t="s">
        <v>51</v>
      </c>
      <c r="L5" s="66" t="s">
        <v>51</v>
      </c>
      <c r="M5" s="200"/>
    </row>
    <row r="6" spans="1:14" ht="38.25" thickBot="1" x14ac:dyDescent="0.35">
      <c r="A6" s="218"/>
      <c r="B6" s="220"/>
      <c r="C6" s="218"/>
      <c r="D6" s="218"/>
      <c r="E6" s="218"/>
      <c r="F6" s="218"/>
      <c r="G6" s="105" t="s">
        <v>108</v>
      </c>
      <c r="H6" s="105" t="s">
        <v>109</v>
      </c>
      <c r="I6" s="105" t="s">
        <v>228</v>
      </c>
      <c r="J6" s="105" t="s">
        <v>250</v>
      </c>
      <c r="K6" s="105" t="s">
        <v>251</v>
      </c>
      <c r="L6" s="105" t="s">
        <v>252</v>
      </c>
      <c r="M6" s="200"/>
    </row>
    <row r="7" spans="1:14" ht="19.5" thickBot="1" x14ac:dyDescent="0.35">
      <c r="A7" s="67">
        <v>1</v>
      </c>
      <c r="B7" s="68">
        <v>2</v>
      </c>
      <c r="C7" s="67">
        <v>3</v>
      </c>
      <c r="D7" s="68">
        <v>4</v>
      </c>
      <c r="E7" s="67">
        <v>5</v>
      </c>
      <c r="F7" s="68">
        <v>6</v>
      </c>
      <c r="G7" s="67">
        <v>7</v>
      </c>
      <c r="H7" s="68">
        <v>8</v>
      </c>
      <c r="I7" s="67">
        <v>9</v>
      </c>
      <c r="J7" s="67">
        <v>9</v>
      </c>
      <c r="K7" s="67">
        <v>9</v>
      </c>
      <c r="L7" s="67">
        <v>9</v>
      </c>
      <c r="M7" s="201"/>
    </row>
    <row r="8" spans="1:14" ht="19.5" thickBot="1" x14ac:dyDescent="0.35">
      <c r="A8" s="69"/>
      <c r="B8" s="70" t="s">
        <v>89</v>
      </c>
      <c r="C8" s="71"/>
      <c r="D8" s="72"/>
      <c r="E8" s="69"/>
      <c r="F8" s="72"/>
      <c r="G8" s="73">
        <v>181051.1</v>
      </c>
      <c r="H8" s="73">
        <v>114006.0088</v>
      </c>
      <c r="I8" s="73">
        <v>158262.924</v>
      </c>
      <c r="J8" s="73">
        <f t="shared" ref="H8:L8" si="0">J9</f>
        <v>64350.823999999993</v>
      </c>
      <c r="K8" s="73">
        <f t="shared" si="0"/>
        <v>64350.823999999993</v>
      </c>
      <c r="L8" s="73">
        <f t="shared" si="0"/>
        <v>64350.823999999993</v>
      </c>
      <c r="M8" s="202"/>
      <c r="N8" s="165">
        <f t="shared" ref="N8:N39" si="1">G8+H8+I8</f>
        <v>453320.03279999999</v>
      </c>
    </row>
    <row r="9" spans="1:14" ht="57" thickBot="1" x14ac:dyDescent="0.35">
      <c r="A9" s="74"/>
      <c r="B9" s="62" t="s">
        <v>242</v>
      </c>
      <c r="C9" s="64" t="s">
        <v>55</v>
      </c>
      <c r="D9" s="75"/>
      <c r="E9" s="61"/>
      <c r="F9" s="76"/>
      <c r="G9" s="77">
        <v>181051.1</v>
      </c>
      <c r="H9" s="77">
        <v>114006.0088</v>
      </c>
      <c r="I9" s="77">
        <v>158262.924</v>
      </c>
      <c r="J9" s="77">
        <f t="shared" ref="G9:L9" si="2">J10+J46+J56+J80</f>
        <v>64350.823999999993</v>
      </c>
      <c r="K9" s="77">
        <f t="shared" si="2"/>
        <v>64350.823999999993</v>
      </c>
      <c r="L9" s="77">
        <f t="shared" si="2"/>
        <v>64350.823999999993</v>
      </c>
      <c r="M9" s="203"/>
      <c r="N9" s="165">
        <f t="shared" si="1"/>
        <v>453320.03279999999</v>
      </c>
    </row>
    <row r="10" spans="1:14" ht="19.5" thickBot="1" x14ac:dyDescent="0.35">
      <c r="A10" s="106" t="s">
        <v>139</v>
      </c>
      <c r="B10" s="116" t="s">
        <v>56</v>
      </c>
      <c r="C10" s="117" t="s">
        <v>57</v>
      </c>
      <c r="D10" s="118"/>
      <c r="E10" s="119"/>
      <c r="F10" s="120"/>
      <c r="G10" s="121">
        <v>17963.400000000001</v>
      </c>
      <c r="H10" s="121">
        <v>13774.2088</v>
      </c>
      <c r="I10" s="121">
        <v>14070.624</v>
      </c>
      <c r="J10" s="121">
        <f t="shared" ref="J10:K10" si="3">J11+J20+J29+J33</f>
        <v>13999.624</v>
      </c>
      <c r="K10" s="121">
        <f t="shared" si="3"/>
        <v>13999.624</v>
      </c>
      <c r="L10" s="121">
        <f t="shared" ref="L10" si="4">L11+L20+L29+L33</f>
        <v>13999.624</v>
      </c>
      <c r="M10" s="204"/>
      <c r="N10" s="165">
        <f t="shared" si="1"/>
        <v>45808.232799999998</v>
      </c>
    </row>
    <row r="11" spans="1:14" ht="38.25" thickBot="1" x14ac:dyDescent="0.35">
      <c r="A11" s="78" t="s">
        <v>90</v>
      </c>
      <c r="B11" s="63" t="s">
        <v>140</v>
      </c>
      <c r="C11" s="79" t="s">
        <v>58</v>
      </c>
      <c r="D11" s="80"/>
      <c r="E11" s="80"/>
      <c r="F11" s="80"/>
      <c r="G11" s="81">
        <v>11624.8</v>
      </c>
      <c r="H11" s="81">
        <v>10744.7088</v>
      </c>
      <c r="I11" s="81">
        <v>10970.924000000001</v>
      </c>
      <c r="J11" s="81">
        <f t="shared" ref="J11:K11" si="5">SUM(J12:J19)</f>
        <v>10970.924000000001</v>
      </c>
      <c r="K11" s="81">
        <f t="shared" si="5"/>
        <v>10970.924000000001</v>
      </c>
      <c r="L11" s="81">
        <f t="shared" ref="L11" si="6">SUM(L12:L19)</f>
        <v>10970.924000000001</v>
      </c>
      <c r="M11" s="205"/>
      <c r="N11" s="165">
        <f t="shared" si="1"/>
        <v>33340.432800000002</v>
      </c>
    </row>
    <row r="12" spans="1:14" ht="132" hidden="1" thickBot="1" x14ac:dyDescent="0.35">
      <c r="A12" s="124"/>
      <c r="B12" s="125" t="s">
        <v>144</v>
      </c>
      <c r="C12" s="126" t="s">
        <v>25</v>
      </c>
      <c r="D12" s="126">
        <v>100</v>
      </c>
      <c r="E12" s="127" t="s">
        <v>0</v>
      </c>
      <c r="F12" s="127" t="s">
        <v>1</v>
      </c>
      <c r="G12" s="128">
        <v>0</v>
      </c>
      <c r="H12" s="128">
        <v>0</v>
      </c>
      <c r="I12" s="128">
        <v>0</v>
      </c>
      <c r="J12" s="128">
        <f>Функциональная!I16</f>
        <v>0</v>
      </c>
      <c r="K12" s="128">
        <f>Функциональная!J16</f>
        <v>0</v>
      </c>
      <c r="L12" s="128">
        <f>Функциональная!K16</f>
        <v>0</v>
      </c>
      <c r="M12" s="206"/>
      <c r="N12" s="165">
        <f t="shared" si="1"/>
        <v>0</v>
      </c>
    </row>
    <row r="13" spans="1:14" ht="75.75" hidden="1" thickBot="1" x14ac:dyDescent="0.35">
      <c r="A13" s="124"/>
      <c r="B13" s="125" t="s">
        <v>145</v>
      </c>
      <c r="C13" s="126" t="s">
        <v>92</v>
      </c>
      <c r="D13" s="126">
        <v>200</v>
      </c>
      <c r="E13" s="127" t="s">
        <v>0</v>
      </c>
      <c r="F13" s="127" t="s">
        <v>1</v>
      </c>
      <c r="G13" s="128">
        <v>0</v>
      </c>
      <c r="H13" s="128">
        <v>0</v>
      </c>
      <c r="I13" s="128">
        <v>0</v>
      </c>
      <c r="J13" s="128">
        <f>Функциональная!I17</f>
        <v>0</v>
      </c>
      <c r="K13" s="128">
        <f>Функциональная!J17</f>
        <v>0</v>
      </c>
      <c r="L13" s="128">
        <f>Функциональная!K17</f>
        <v>0</v>
      </c>
      <c r="M13" s="206"/>
      <c r="N13" s="165">
        <f t="shared" si="1"/>
        <v>0</v>
      </c>
    </row>
    <row r="14" spans="1:14" ht="132" thickBot="1" x14ac:dyDescent="0.35">
      <c r="A14" s="124"/>
      <c r="B14" s="125" t="s">
        <v>144</v>
      </c>
      <c r="C14" s="126" t="s">
        <v>25</v>
      </c>
      <c r="D14" s="126">
        <v>100</v>
      </c>
      <c r="E14" s="127" t="s">
        <v>0</v>
      </c>
      <c r="F14" s="127" t="s">
        <v>4</v>
      </c>
      <c r="G14" s="128">
        <v>1454</v>
      </c>
      <c r="H14" s="128">
        <v>1468.2654</v>
      </c>
      <c r="I14" s="128">
        <v>1527.2460000000001</v>
      </c>
      <c r="J14" s="128">
        <f>Функциональная!I21</f>
        <v>1527.2460000000001</v>
      </c>
      <c r="K14" s="128">
        <f>Функциональная!J21</f>
        <v>1527.2460000000001</v>
      </c>
      <c r="L14" s="128">
        <f>Функциональная!K21</f>
        <v>1527.2460000000001</v>
      </c>
      <c r="M14" s="206"/>
      <c r="N14" s="165">
        <f t="shared" si="1"/>
        <v>4449.5114000000003</v>
      </c>
    </row>
    <row r="15" spans="1:14" ht="75.75" hidden="1" thickBot="1" x14ac:dyDescent="0.35">
      <c r="A15" s="124"/>
      <c r="B15" s="125" t="s">
        <v>145</v>
      </c>
      <c r="C15" s="126" t="s">
        <v>92</v>
      </c>
      <c r="D15" s="126">
        <v>200</v>
      </c>
      <c r="E15" s="127" t="s">
        <v>0</v>
      </c>
      <c r="F15" s="127" t="s">
        <v>4</v>
      </c>
      <c r="G15" s="128">
        <v>0</v>
      </c>
      <c r="H15" s="128">
        <v>0</v>
      </c>
      <c r="I15" s="128">
        <v>0</v>
      </c>
      <c r="J15" s="128">
        <f>Функциональная!I22</f>
        <v>0</v>
      </c>
      <c r="K15" s="128">
        <f>Функциональная!J22</f>
        <v>0</v>
      </c>
      <c r="L15" s="128">
        <f>Функциональная!K22</f>
        <v>0</v>
      </c>
      <c r="M15" s="206"/>
      <c r="N15" s="165">
        <f t="shared" si="1"/>
        <v>0</v>
      </c>
    </row>
    <row r="16" spans="1:14" ht="132" thickBot="1" x14ac:dyDescent="0.35">
      <c r="A16" s="124"/>
      <c r="B16" s="125" t="s">
        <v>146</v>
      </c>
      <c r="C16" s="126" t="s">
        <v>91</v>
      </c>
      <c r="D16" s="126">
        <v>100</v>
      </c>
      <c r="E16" s="127" t="s">
        <v>0</v>
      </c>
      <c r="F16" s="127" t="s">
        <v>4</v>
      </c>
      <c r="G16" s="128">
        <v>7544</v>
      </c>
      <c r="H16" s="128">
        <v>7247.8433999999997</v>
      </c>
      <c r="I16" s="128">
        <v>7537.2780000000002</v>
      </c>
      <c r="J16" s="128">
        <f>Функциональная!I23</f>
        <v>7537.2780000000002</v>
      </c>
      <c r="K16" s="128">
        <f>Функциональная!J23</f>
        <v>7537.2780000000002</v>
      </c>
      <c r="L16" s="128">
        <f>Функциональная!K23</f>
        <v>7537.2780000000002</v>
      </c>
      <c r="M16" s="206"/>
      <c r="N16" s="165">
        <f t="shared" si="1"/>
        <v>22329.1214</v>
      </c>
    </row>
    <row r="17" spans="1:14" ht="94.5" thickBot="1" x14ac:dyDescent="0.35">
      <c r="A17" s="124"/>
      <c r="B17" s="125" t="s">
        <v>147</v>
      </c>
      <c r="C17" s="126" t="s">
        <v>26</v>
      </c>
      <c r="D17" s="126">
        <v>200</v>
      </c>
      <c r="E17" s="127" t="s">
        <v>0</v>
      </c>
      <c r="F17" s="127" t="s">
        <v>4</v>
      </c>
      <c r="G17" s="128">
        <v>2026.7999999999993</v>
      </c>
      <c r="H17" s="128">
        <v>1524.6000000000004</v>
      </c>
      <c r="I17" s="128">
        <v>1402.3999999999996</v>
      </c>
      <c r="J17" s="128">
        <f>Функциональная!I24</f>
        <v>1402.3999999999996</v>
      </c>
      <c r="K17" s="128">
        <f>Функциональная!J24</f>
        <v>1402.3999999999996</v>
      </c>
      <c r="L17" s="128">
        <f>Функциональная!K24</f>
        <v>1402.3999999999996</v>
      </c>
      <c r="M17" s="206"/>
      <c r="N17" s="165">
        <f t="shared" si="1"/>
        <v>4953.7999999999993</v>
      </c>
    </row>
    <row r="18" spans="1:14" ht="75.75" thickBot="1" x14ac:dyDescent="0.35">
      <c r="A18" s="124"/>
      <c r="B18" s="125" t="s">
        <v>148</v>
      </c>
      <c r="C18" s="126" t="s">
        <v>26</v>
      </c>
      <c r="D18" s="126">
        <v>800</v>
      </c>
      <c r="E18" s="127" t="s">
        <v>0</v>
      </c>
      <c r="F18" s="127" t="s">
        <v>4</v>
      </c>
      <c r="G18" s="128">
        <v>600</v>
      </c>
      <c r="H18" s="128">
        <v>504</v>
      </c>
      <c r="I18" s="128">
        <v>504</v>
      </c>
      <c r="J18" s="128">
        <f>Функциональная!I25</f>
        <v>504</v>
      </c>
      <c r="K18" s="128">
        <f>Функциональная!J25</f>
        <v>504</v>
      </c>
      <c r="L18" s="128">
        <f>Функциональная!K25</f>
        <v>504</v>
      </c>
      <c r="M18" s="206"/>
      <c r="N18" s="165">
        <f t="shared" si="1"/>
        <v>1608</v>
      </c>
    </row>
    <row r="19" spans="1:14" ht="75.75" hidden="1" thickBot="1" x14ac:dyDescent="0.35">
      <c r="A19" s="124"/>
      <c r="B19" s="125" t="s">
        <v>184</v>
      </c>
      <c r="C19" s="126" t="s">
        <v>183</v>
      </c>
      <c r="D19" s="126">
        <v>200</v>
      </c>
      <c r="E19" s="127" t="s">
        <v>0</v>
      </c>
      <c r="F19" s="127" t="s">
        <v>4</v>
      </c>
      <c r="G19" s="128">
        <v>0</v>
      </c>
      <c r="H19" s="128">
        <v>0</v>
      </c>
      <c r="I19" s="128">
        <v>0</v>
      </c>
      <c r="J19" s="128">
        <f>Функциональная!I26</f>
        <v>0</v>
      </c>
      <c r="K19" s="128">
        <f>Функциональная!J26</f>
        <v>0</v>
      </c>
      <c r="L19" s="128">
        <f>Функциональная!K26</f>
        <v>0</v>
      </c>
      <c r="M19" s="206"/>
      <c r="N19" s="165">
        <f t="shared" si="1"/>
        <v>0</v>
      </c>
    </row>
    <row r="20" spans="1:14" ht="87" customHeight="1" thickBot="1" x14ac:dyDescent="0.35">
      <c r="A20" s="78" t="s">
        <v>93</v>
      </c>
      <c r="B20" s="63" t="s">
        <v>141</v>
      </c>
      <c r="C20" s="79" t="s">
        <v>66</v>
      </c>
      <c r="D20" s="80"/>
      <c r="E20" s="80"/>
      <c r="F20" s="80"/>
      <c r="G20" s="81">
        <v>3385</v>
      </c>
      <c r="H20" s="81">
        <v>0</v>
      </c>
      <c r="I20" s="81">
        <v>0</v>
      </c>
      <c r="J20" s="81">
        <f t="shared" ref="J20:K20" si="7">SUM(J21:J28)</f>
        <v>0</v>
      </c>
      <c r="K20" s="81">
        <f t="shared" si="7"/>
        <v>0</v>
      </c>
      <c r="L20" s="81">
        <f t="shared" ref="L20" si="8">SUM(L21:L28)</f>
        <v>0</v>
      </c>
      <c r="M20" s="205"/>
      <c r="N20" s="165">
        <f t="shared" si="1"/>
        <v>3385</v>
      </c>
    </row>
    <row r="21" spans="1:14" ht="94.5" hidden="1" thickBot="1" x14ac:dyDescent="0.35">
      <c r="A21" s="124"/>
      <c r="B21" s="132" t="s">
        <v>65</v>
      </c>
      <c r="C21" s="133" t="s">
        <v>27</v>
      </c>
      <c r="D21" s="133">
        <v>500</v>
      </c>
      <c r="E21" s="127" t="s">
        <v>0</v>
      </c>
      <c r="F21" s="127" t="s">
        <v>4</v>
      </c>
      <c r="G21" s="134">
        <v>0</v>
      </c>
      <c r="H21" s="134">
        <v>0</v>
      </c>
      <c r="I21" s="134">
        <v>0</v>
      </c>
      <c r="J21" s="134">
        <f>Функциональная!I28</f>
        <v>0</v>
      </c>
      <c r="K21" s="134">
        <f>Функциональная!J28</f>
        <v>0</v>
      </c>
      <c r="L21" s="134">
        <f>Функциональная!K28</f>
        <v>0</v>
      </c>
      <c r="M21" s="207"/>
      <c r="N21" s="165">
        <f t="shared" si="1"/>
        <v>0</v>
      </c>
    </row>
    <row r="22" spans="1:14" ht="94.5" thickBot="1" x14ac:dyDescent="0.35">
      <c r="A22" s="124"/>
      <c r="B22" s="132" t="s">
        <v>149</v>
      </c>
      <c r="C22" s="135" t="s">
        <v>22</v>
      </c>
      <c r="D22" s="133">
        <v>500</v>
      </c>
      <c r="E22" s="127" t="s">
        <v>0</v>
      </c>
      <c r="F22" s="127" t="s">
        <v>15</v>
      </c>
      <c r="G22" s="134">
        <v>443.5</v>
      </c>
      <c r="H22" s="134">
        <v>0</v>
      </c>
      <c r="I22" s="134">
        <v>0</v>
      </c>
      <c r="J22" s="134">
        <f>Функциональная!I36</f>
        <v>0</v>
      </c>
      <c r="K22" s="134">
        <f>Функциональная!J36</f>
        <v>0</v>
      </c>
      <c r="L22" s="134">
        <f>Функциональная!K36</f>
        <v>0</v>
      </c>
      <c r="M22" s="207"/>
      <c r="N22" s="165">
        <f t="shared" si="1"/>
        <v>443.5</v>
      </c>
    </row>
    <row r="23" spans="1:14" ht="75.75" thickBot="1" x14ac:dyDescent="0.35">
      <c r="A23" s="124"/>
      <c r="B23" s="132" t="s">
        <v>150</v>
      </c>
      <c r="C23" s="135" t="s">
        <v>23</v>
      </c>
      <c r="D23" s="133">
        <v>500</v>
      </c>
      <c r="E23" s="127" t="s">
        <v>0</v>
      </c>
      <c r="F23" s="127" t="s">
        <v>15</v>
      </c>
      <c r="G23" s="134">
        <v>304.60000000000002</v>
      </c>
      <c r="H23" s="134">
        <v>0</v>
      </c>
      <c r="I23" s="134">
        <v>0</v>
      </c>
      <c r="J23" s="134">
        <f>Функциональная!I37</f>
        <v>0</v>
      </c>
      <c r="K23" s="134">
        <f>Функциональная!J37</f>
        <v>0</v>
      </c>
      <c r="L23" s="134">
        <f>Функциональная!K37</f>
        <v>0</v>
      </c>
      <c r="M23" s="207"/>
      <c r="N23" s="165">
        <f t="shared" si="1"/>
        <v>304.60000000000002</v>
      </c>
    </row>
    <row r="24" spans="1:14" ht="94.5" thickBot="1" x14ac:dyDescent="0.35">
      <c r="A24" s="124"/>
      <c r="B24" s="132" t="s">
        <v>151</v>
      </c>
      <c r="C24" s="135" t="s">
        <v>99</v>
      </c>
      <c r="D24" s="133">
        <v>500</v>
      </c>
      <c r="E24" s="127" t="s">
        <v>0</v>
      </c>
      <c r="F24" s="127" t="s">
        <v>15</v>
      </c>
      <c r="G24" s="134">
        <v>84.1</v>
      </c>
      <c r="H24" s="134">
        <v>0</v>
      </c>
      <c r="I24" s="134">
        <v>0</v>
      </c>
      <c r="J24" s="134">
        <f>Функциональная!I38</f>
        <v>0</v>
      </c>
      <c r="K24" s="134">
        <f>Функциональная!J38</f>
        <v>0</v>
      </c>
      <c r="L24" s="134">
        <f>Функциональная!K38</f>
        <v>0</v>
      </c>
      <c r="M24" s="207"/>
      <c r="N24" s="165">
        <f t="shared" si="1"/>
        <v>84.1</v>
      </c>
    </row>
    <row r="25" spans="1:14" ht="94.5" thickBot="1" x14ac:dyDescent="0.35">
      <c r="A25" s="124"/>
      <c r="B25" s="132" t="s">
        <v>152</v>
      </c>
      <c r="C25" s="135" t="s">
        <v>100</v>
      </c>
      <c r="D25" s="133">
        <v>500</v>
      </c>
      <c r="E25" s="127" t="s">
        <v>0</v>
      </c>
      <c r="F25" s="127" t="s">
        <v>15</v>
      </c>
      <c r="G25" s="134">
        <v>263.10000000000002</v>
      </c>
      <c r="H25" s="134">
        <v>0</v>
      </c>
      <c r="I25" s="134">
        <v>0</v>
      </c>
      <c r="J25" s="134">
        <f>Функциональная!I39</f>
        <v>0</v>
      </c>
      <c r="K25" s="134">
        <f>Функциональная!J39</f>
        <v>0</v>
      </c>
      <c r="L25" s="134">
        <f>Функциональная!K39</f>
        <v>0</v>
      </c>
      <c r="M25" s="207"/>
      <c r="N25" s="165">
        <f t="shared" si="1"/>
        <v>263.10000000000002</v>
      </c>
    </row>
    <row r="26" spans="1:14" ht="94.5" thickBot="1" x14ac:dyDescent="0.35">
      <c r="A26" s="124"/>
      <c r="B26" s="132" t="s">
        <v>153</v>
      </c>
      <c r="C26" s="135" t="s">
        <v>98</v>
      </c>
      <c r="D26" s="133">
        <v>500</v>
      </c>
      <c r="E26" s="127" t="s">
        <v>0</v>
      </c>
      <c r="F26" s="127" t="s">
        <v>15</v>
      </c>
      <c r="G26" s="134">
        <v>2289.6999999999998</v>
      </c>
      <c r="H26" s="134">
        <v>0</v>
      </c>
      <c r="I26" s="134">
        <v>0</v>
      </c>
      <c r="J26" s="134">
        <f>Функциональная!I40</f>
        <v>0</v>
      </c>
      <c r="K26" s="134">
        <f>Функциональная!J40</f>
        <v>0</v>
      </c>
      <c r="L26" s="134">
        <f>Функциональная!K40</f>
        <v>0</v>
      </c>
      <c r="M26" s="207"/>
      <c r="N26" s="165">
        <f t="shared" si="1"/>
        <v>2289.6999999999998</v>
      </c>
    </row>
    <row r="27" spans="1:14" ht="105.75" hidden="1" customHeight="1" thickBot="1" x14ac:dyDescent="0.35">
      <c r="A27" s="124"/>
      <c r="B27" s="132" t="s">
        <v>111</v>
      </c>
      <c r="C27" s="133" t="s">
        <v>41</v>
      </c>
      <c r="D27" s="133">
        <v>100</v>
      </c>
      <c r="E27" s="127" t="s">
        <v>1</v>
      </c>
      <c r="F27" s="127" t="s">
        <v>3</v>
      </c>
      <c r="G27" s="134">
        <v>0</v>
      </c>
      <c r="H27" s="134">
        <v>0</v>
      </c>
      <c r="I27" s="134">
        <v>0</v>
      </c>
      <c r="J27" s="134">
        <f>Функциональная!I47</f>
        <v>0</v>
      </c>
      <c r="K27" s="134">
        <f>Функциональная!J47</f>
        <v>0</v>
      </c>
      <c r="L27" s="134">
        <f>Функциональная!K47</f>
        <v>0</v>
      </c>
      <c r="M27" s="207"/>
      <c r="N27" s="165">
        <f t="shared" si="1"/>
        <v>0</v>
      </c>
    </row>
    <row r="28" spans="1:14" ht="77.25" hidden="1" customHeight="1" thickBot="1" x14ac:dyDescent="0.35">
      <c r="A28" s="124"/>
      <c r="B28" s="132" t="s">
        <v>112</v>
      </c>
      <c r="C28" s="133" t="s">
        <v>41</v>
      </c>
      <c r="D28" s="133">
        <v>200</v>
      </c>
      <c r="E28" s="127" t="s">
        <v>1</v>
      </c>
      <c r="F28" s="127" t="s">
        <v>3</v>
      </c>
      <c r="G28" s="134">
        <v>0</v>
      </c>
      <c r="H28" s="134">
        <v>0</v>
      </c>
      <c r="I28" s="134">
        <v>0</v>
      </c>
      <c r="J28" s="134">
        <f>Функциональная!I48</f>
        <v>0</v>
      </c>
      <c r="K28" s="134">
        <f>Функциональная!J48</f>
        <v>0</v>
      </c>
      <c r="L28" s="134">
        <f>Функциональная!K48</f>
        <v>0</v>
      </c>
      <c r="M28" s="207"/>
      <c r="N28" s="165">
        <f t="shared" si="1"/>
        <v>0</v>
      </c>
    </row>
    <row r="29" spans="1:14" ht="57" thickBot="1" x14ac:dyDescent="0.35">
      <c r="A29" s="78" t="s">
        <v>94</v>
      </c>
      <c r="B29" s="63" t="s">
        <v>215</v>
      </c>
      <c r="C29" s="79" t="s">
        <v>64</v>
      </c>
      <c r="D29" s="80"/>
      <c r="E29" s="80"/>
      <c r="F29" s="80"/>
      <c r="G29" s="81">
        <v>882.09999999999991</v>
      </c>
      <c r="H29" s="81">
        <v>980</v>
      </c>
      <c r="I29" s="81">
        <v>980</v>
      </c>
      <c r="J29" s="81">
        <f t="shared" ref="J29:K29" si="9">SUM(J30:J32)</f>
        <v>980</v>
      </c>
      <c r="K29" s="81">
        <f t="shared" si="9"/>
        <v>980</v>
      </c>
      <c r="L29" s="81">
        <f t="shared" ref="L29" si="10">SUM(L30:L32)</f>
        <v>980</v>
      </c>
      <c r="M29" s="205"/>
      <c r="N29" s="165">
        <f t="shared" si="1"/>
        <v>2842.1</v>
      </c>
    </row>
    <row r="30" spans="1:14" ht="75.75" thickBot="1" x14ac:dyDescent="0.35">
      <c r="A30" s="124"/>
      <c r="B30" s="136" t="s">
        <v>154</v>
      </c>
      <c r="C30" s="122" t="s">
        <v>28</v>
      </c>
      <c r="D30" s="122">
        <v>200</v>
      </c>
      <c r="E30" s="123" t="s">
        <v>3</v>
      </c>
      <c r="F30" s="123" t="s">
        <v>6</v>
      </c>
      <c r="G30" s="137">
        <v>0</v>
      </c>
      <c r="H30" s="137">
        <v>280</v>
      </c>
      <c r="I30" s="137">
        <v>280</v>
      </c>
      <c r="J30" s="137">
        <f>Функциональная!I53</f>
        <v>280</v>
      </c>
      <c r="K30" s="137">
        <f>Функциональная!J53</f>
        <v>280</v>
      </c>
      <c r="L30" s="137">
        <f>Функциональная!K53</f>
        <v>280</v>
      </c>
      <c r="M30" s="208"/>
      <c r="N30" s="165">
        <f t="shared" si="1"/>
        <v>560</v>
      </c>
    </row>
    <row r="31" spans="1:14" ht="75.75" thickBot="1" x14ac:dyDescent="0.35">
      <c r="A31" s="124"/>
      <c r="B31" s="138" t="s">
        <v>154</v>
      </c>
      <c r="C31" s="122" t="s">
        <v>28</v>
      </c>
      <c r="D31" s="122">
        <v>200</v>
      </c>
      <c r="E31" s="123" t="s">
        <v>3</v>
      </c>
      <c r="F31" s="123" t="s">
        <v>13</v>
      </c>
      <c r="G31" s="137">
        <v>220.8</v>
      </c>
      <c r="H31" s="137">
        <v>0</v>
      </c>
      <c r="I31" s="137">
        <v>0</v>
      </c>
      <c r="J31" s="137">
        <f>Функциональная!I57</f>
        <v>0</v>
      </c>
      <c r="K31" s="137">
        <f>Функциональная!J57</f>
        <v>0</v>
      </c>
      <c r="L31" s="137">
        <f>Функциональная!K57</f>
        <v>0</v>
      </c>
      <c r="M31" s="208"/>
      <c r="N31" s="165">
        <f t="shared" si="1"/>
        <v>220.8</v>
      </c>
    </row>
    <row r="32" spans="1:14" ht="75.75" thickBot="1" x14ac:dyDescent="0.35">
      <c r="A32" s="124"/>
      <c r="B32" s="129" t="s">
        <v>155</v>
      </c>
      <c r="C32" s="131" t="s">
        <v>29</v>
      </c>
      <c r="D32" s="122">
        <v>200</v>
      </c>
      <c r="E32" s="123" t="s">
        <v>3</v>
      </c>
      <c r="F32" s="123" t="s">
        <v>16</v>
      </c>
      <c r="G32" s="130">
        <v>661.3</v>
      </c>
      <c r="H32" s="130">
        <v>700</v>
      </c>
      <c r="I32" s="130">
        <v>700</v>
      </c>
      <c r="J32" s="130">
        <f>Функциональная!I61</f>
        <v>700</v>
      </c>
      <c r="K32" s="130">
        <f>Функциональная!J61</f>
        <v>700</v>
      </c>
      <c r="L32" s="130">
        <f>Функциональная!K61</f>
        <v>700</v>
      </c>
      <c r="M32" s="207"/>
      <c r="N32" s="165">
        <f t="shared" si="1"/>
        <v>2061.3000000000002</v>
      </c>
    </row>
    <row r="33" spans="1:14" ht="38.25" thickBot="1" x14ac:dyDescent="0.35">
      <c r="A33" s="78" t="s">
        <v>143</v>
      </c>
      <c r="B33" s="63" t="s">
        <v>142</v>
      </c>
      <c r="C33" s="79" t="s">
        <v>62</v>
      </c>
      <c r="D33" s="80"/>
      <c r="E33" s="80"/>
      <c r="F33" s="80"/>
      <c r="G33" s="81">
        <v>2071.5</v>
      </c>
      <c r="H33" s="81">
        <v>2049.5</v>
      </c>
      <c r="I33" s="81">
        <v>2119.6999999999998</v>
      </c>
      <c r="J33" s="81">
        <f t="shared" ref="J33:K33" si="11">SUM(J34:J45)</f>
        <v>2048.6999999999998</v>
      </c>
      <c r="K33" s="81">
        <f t="shared" si="11"/>
        <v>2048.6999999999998</v>
      </c>
      <c r="L33" s="81">
        <f t="shared" ref="L33" si="12">SUM(L34:L45)</f>
        <v>2048.6999999999998</v>
      </c>
      <c r="M33" s="205"/>
      <c r="N33" s="165">
        <f t="shared" si="1"/>
        <v>6240.7</v>
      </c>
    </row>
    <row r="34" spans="1:14" ht="38.25" thickBot="1" x14ac:dyDescent="0.35">
      <c r="A34" s="124"/>
      <c r="B34" s="132" t="s">
        <v>214</v>
      </c>
      <c r="C34" s="133" t="s">
        <v>63</v>
      </c>
      <c r="D34" s="133">
        <v>800</v>
      </c>
      <c r="E34" s="127" t="s">
        <v>0</v>
      </c>
      <c r="F34" s="127" t="s">
        <v>14</v>
      </c>
      <c r="G34" s="134">
        <v>10</v>
      </c>
      <c r="H34" s="134">
        <v>10</v>
      </c>
      <c r="I34" s="134">
        <v>10</v>
      </c>
      <c r="J34" s="134">
        <f>Функциональная!I32</f>
        <v>10</v>
      </c>
      <c r="K34" s="134">
        <f>Функциональная!J32</f>
        <v>10</v>
      </c>
      <c r="L34" s="134">
        <f>Функциональная!K32</f>
        <v>10</v>
      </c>
      <c r="M34" s="207"/>
      <c r="N34" s="165">
        <f t="shared" si="1"/>
        <v>30</v>
      </c>
    </row>
    <row r="35" spans="1:14" ht="57" hidden="1" thickBot="1" x14ac:dyDescent="0.35">
      <c r="A35" s="124"/>
      <c r="B35" s="132" t="s">
        <v>113</v>
      </c>
      <c r="C35" s="133" t="s">
        <v>156</v>
      </c>
      <c r="D35" s="133">
        <v>200</v>
      </c>
      <c r="E35" s="127" t="s">
        <v>0</v>
      </c>
      <c r="F35" s="127" t="s">
        <v>15</v>
      </c>
      <c r="G35" s="134">
        <v>0</v>
      </c>
      <c r="H35" s="134">
        <v>0</v>
      </c>
      <c r="I35" s="134">
        <v>0</v>
      </c>
      <c r="J35" s="134">
        <f>Функциональная!I42</f>
        <v>0</v>
      </c>
      <c r="K35" s="134">
        <f>Функциональная!J42</f>
        <v>0</v>
      </c>
      <c r="L35" s="134">
        <f>Функциональная!K42</f>
        <v>0</v>
      </c>
      <c r="M35" s="207"/>
      <c r="N35" s="165">
        <f t="shared" si="1"/>
        <v>0</v>
      </c>
    </row>
    <row r="36" spans="1:14" ht="113.25" thickBot="1" x14ac:dyDescent="0.35">
      <c r="A36" s="124"/>
      <c r="B36" s="195" t="s">
        <v>233</v>
      </c>
      <c r="C36" s="122" t="s">
        <v>253</v>
      </c>
      <c r="D36" s="122">
        <v>200</v>
      </c>
      <c r="E36" s="123" t="s">
        <v>4</v>
      </c>
      <c r="F36" s="123" t="s">
        <v>8</v>
      </c>
      <c r="G36" s="130">
        <v>170.5</v>
      </c>
      <c r="H36" s="130">
        <v>71</v>
      </c>
      <c r="I36" s="130">
        <v>71</v>
      </c>
      <c r="J36" s="130">
        <f>Ведомственная!J65</f>
        <v>0</v>
      </c>
      <c r="K36" s="130">
        <f>Ведомственная!K65</f>
        <v>0</v>
      </c>
      <c r="L36" s="130">
        <f>Ведомственная!L65</f>
        <v>0</v>
      </c>
      <c r="M36" s="207"/>
      <c r="N36" s="165">
        <f t="shared" si="1"/>
        <v>312.5</v>
      </c>
    </row>
    <row r="37" spans="1:14" ht="57" thickBot="1" x14ac:dyDescent="0.35">
      <c r="A37" s="124"/>
      <c r="B37" s="132" t="s">
        <v>114</v>
      </c>
      <c r="C37" s="126" t="s">
        <v>157</v>
      </c>
      <c r="D37" s="126">
        <v>200</v>
      </c>
      <c r="E37" s="127" t="s">
        <v>4</v>
      </c>
      <c r="F37" s="127" t="s">
        <v>74</v>
      </c>
      <c r="G37" s="139">
        <v>130</v>
      </c>
      <c r="H37" s="139">
        <v>100</v>
      </c>
      <c r="I37" s="139">
        <v>100</v>
      </c>
      <c r="J37" s="139">
        <f>Функциональная!I81</f>
        <v>100</v>
      </c>
      <c r="K37" s="139">
        <f>Функциональная!J81</f>
        <v>100</v>
      </c>
      <c r="L37" s="139">
        <f>Функциональная!K81</f>
        <v>100</v>
      </c>
      <c r="M37" s="208"/>
      <c r="N37" s="165">
        <f t="shared" si="1"/>
        <v>330</v>
      </c>
    </row>
    <row r="38" spans="1:14" ht="75.75" thickBot="1" x14ac:dyDescent="0.35">
      <c r="A38" s="124"/>
      <c r="B38" s="132" t="s">
        <v>115</v>
      </c>
      <c r="C38" s="126" t="s">
        <v>256</v>
      </c>
      <c r="D38" s="126">
        <v>200</v>
      </c>
      <c r="E38" s="127" t="s">
        <v>4</v>
      </c>
      <c r="F38" s="127" t="s">
        <v>74</v>
      </c>
      <c r="G38" s="139">
        <v>0</v>
      </c>
      <c r="H38" s="139">
        <v>100</v>
      </c>
      <c r="I38" s="139">
        <v>100</v>
      </c>
      <c r="J38" s="139">
        <f>Функциональная!I82</f>
        <v>100</v>
      </c>
      <c r="K38" s="139">
        <f>Функциональная!J82</f>
        <v>100</v>
      </c>
      <c r="L38" s="139">
        <f>Функциональная!K82</f>
        <v>100</v>
      </c>
      <c r="M38" s="208"/>
      <c r="N38" s="165">
        <f t="shared" si="1"/>
        <v>200</v>
      </c>
    </row>
    <row r="39" spans="1:14" ht="57" hidden="1" thickBot="1" x14ac:dyDescent="0.35">
      <c r="A39" s="124"/>
      <c r="B39" s="132" t="s">
        <v>116</v>
      </c>
      <c r="C39" s="126" t="s">
        <v>158</v>
      </c>
      <c r="D39" s="126">
        <v>200</v>
      </c>
      <c r="E39" s="127" t="s">
        <v>4</v>
      </c>
      <c r="F39" s="127" t="s">
        <v>74</v>
      </c>
      <c r="G39" s="139">
        <v>0</v>
      </c>
      <c r="H39" s="139">
        <v>0</v>
      </c>
      <c r="I39" s="139">
        <v>0</v>
      </c>
      <c r="J39" s="139">
        <f>Функциональная!I83</f>
        <v>0</v>
      </c>
      <c r="K39" s="139">
        <f>Функциональная!J83</f>
        <v>0</v>
      </c>
      <c r="L39" s="139">
        <f>Функциональная!K83</f>
        <v>0</v>
      </c>
      <c r="M39" s="208"/>
      <c r="N39" s="165">
        <f t="shared" si="1"/>
        <v>0</v>
      </c>
    </row>
    <row r="40" spans="1:14" ht="53.25" hidden="1" customHeight="1" thickBot="1" x14ac:dyDescent="0.35">
      <c r="A40" s="124"/>
      <c r="B40" s="140" t="s">
        <v>118</v>
      </c>
      <c r="C40" s="126" t="s">
        <v>159</v>
      </c>
      <c r="D40" s="126">
        <v>200</v>
      </c>
      <c r="E40" s="127" t="s">
        <v>4</v>
      </c>
      <c r="F40" s="127" t="s">
        <v>74</v>
      </c>
      <c r="G40" s="139">
        <v>0</v>
      </c>
      <c r="H40" s="139">
        <v>0</v>
      </c>
      <c r="I40" s="139">
        <v>0</v>
      </c>
      <c r="J40" s="139">
        <f>Функциональная!I84</f>
        <v>0</v>
      </c>
      <c r="K40" s="139">
        <f>Функциональная!J84</f>
        <v>0</v>
      </c>
      <c r="L40" s="139">
        <f>Функциональная!K84</f>
        <v>0</v>
      </c>
      <c r="M40" s="208"/>
      <c r="N40" s="165">
        <f t="shared" ref="N40:N71" si="13">G40+H40+I40</f>
        <v>0</v>
      </c>
    </row>
    <row r="41" spans="1:14" ht="63.75" hidden="1" customHeight="1" thickBot="1" x14ac:dyDescent="0.35">
      <c r="A41" s="124"/>
      <c r="B41" s="140" t="s">
        <v>119</v>
      </c>
      <c r="C41" s="126" t="s">
        <v>160</v>
      </c>
      <c r="D41" s="126">
        <v>200</v>
      </c>
      <c r="E41" s="127" t="s">
        <v>4</v>
      </c>
      <c r="F41" s="127" t="s">
        <v>74</v>
      </c>
      <c r="G41" s="139">
        <v>0</v>
      </c>
      <c r="H41" s="139">
        <v>0</v>
      </c>
      <c r="I41" s="139">
        <v>0</v>
      </c>
      <c r="J41" s="139">
        <f>Функциональная!I85</f>
        <v>0</v>
      </c>
      <c r="K41" s="139">
        <f>Функциональная!J85</f>
        <v>0</v>
      </c>
      <c r="L41" s="139">
        <f>Функциональная!K85</f>
        <v>0</v>
      </c>
      <c r="M41" s="208"/>
      <c r="N41" s="165">
        <f t="shared" si="13"/>
        <v>0</v>
      </c>
    </row>
    <row r="42" spans="1:14" ht="57" thickBot="1" x14ac:dyDescent="0.35">
      <c r="A42" s="124"/>
      <c r="B42" s="132" t="s">
        <v>239</v>
      </c>
      <c r="C42" s="141" t="s">
        <v>161</v>
      </c>
      <c r="D42" s="141">
        <v>300</v>
      </c>
      <c r="E42" s="133">
        <v>10</v>
      </c>
      <c r="F42" s="127" t="s">
        <v>0</v>
      </c>
      <c r="G42" s="142">
        <v>1700</v>
      </c>
      <c r="H42" s="142">
        <v>1768</v>
      </c>
      <c r="I42" s="142">
        <v>1838.7</v>
      </c>
      <c r="J42" s="142">
        <f>Функциональная!I138</f>
        <v>1838.7</v>
      </c>
      <c r="K42" s="142">
        <f>Функциональная!J138</f>
        <v>1838.7</v>
      </c>
      <c r="L42" s="142">
        <f>Функциональная!K138</f>
        <v>1838.7</v>
      </c>
      <c r="M42" s="209"/>
      <c r="N42" s="165">
        <f t="shared" si="13"/>
        <v>5306.7</v>
      </c>
    </row>
    <row r="43" spans="1:14" ht="75.75" hidden="1" thickBot="1" x14ac:dyDescent="0.35">
      <c r="A43" s="124"/>
      <c r="B43" s="132" t="s">
        <v>120</v>
      </c>
      <c r="C43" s="141" t="s">
        <v>162</v>
      </c>
      <c r="D43" s="141">
        <v>300</v>
      </c>
      <c r="E43" s="133">
        <v>10</v>
      </c>
      <c r="F43" s="127" t="s">
        <v>0</v>
      </c>
      <c r="G43" s="142">
        <v>0</v>
      </c>
      <c r="H43" s="142">
        <v>0</v>
      </c>
      <c r="I43" s="142">
        <v>0</v>
      </c>
      <c r="J43" s="142">
        <f>Функциональная!I139</f>
        <v>0</v>
      </c>
      <c r="K43" s="142">
        <f>Функциональная!J139</f>
        <v>0</v>
      </c>
      <c r="L43" s="142">
        <f>Функциональная!K139</f>
        <v>0</v>
      </c>
      <c r="M43" s="209"/>
      <c r="N43" s="165">
        <f t="shared" si="13"/>
        <v>0</v>
      </c>
    </row>
    <row r="44" spans="1:14" ht="57" thickBot="1" x14ac:dyDescent="0.35">
      <c r="A44" s="124"/>
      <c r="B44" s="132" t="s">
        <v>117</v>
      </c>
      <c r="C44" s="133" t="s">
        <v>163</v>
      </c>
      <c r="D44" s="133">
        <v>300</v>
      </c>
      <c r="E44" s="133">
        <v>10</v>
      </c>
      <c r="F44" s="127" t="s">
        <v>3</v>
      </c>
      <c r="G44" s="142">
        <v>60</v>
      </c>
      <c r="H44" s="142">
        <v>0</v>
      </c>
      <c r="I44" s="142">
        <v>0</v>
      </c>
      <c r="J44" s="142">
        <f>Функциональная!I143</f>
        <v>0</v>
      </c>
      <c r="K44" s="142">
        <f>Функциональная!J143</f>
        <v>0</v>
      </c>
      <c r="L44" s="142">
        <f>Функциональная!K143</f>
        <v>0</v>
      </c>
      <c r="M44" s="209"/>
      <c r="N44" s="165">
        <f t="shared" si="13"/>
        <v>60</v>
      </c>
    </row>
    <row r="45" spans="1:14" ht="57" thickBot="1" x14ac:dyDescent="0.35">
      <c r="A45" s="124"/>
      <c r="B45" s="132" t="s">
        <v>223</v>
      </c>
      <c r="C45" s="133" t="s">
        <v>43</v>
      </c>
      <c r="D45" s="133">
        <v>700</v>
      </c>
      <c r="E45" s="127" t="s">
        <v>15</v>
      </c>
      <c r="F45" s="127" t="s">
        <v>0</v>
      </c>
      <c r="G45" s="134">
        <v>1</v>
      </c>
      <c r="H45" s="134">
        <v>0.5</v>
      </c>
      <c r="I45" s="134">
        <v>0</v>
      </c>
      <c r="J45" s="134">
        <f>Ведомственная!J152</f>
        <v>0</v>
      </c>
      <c r="K45" s="134">
        <f>Ведомственная!K152</f>
        <v>0</v>
      </c>
      <c r="L45" s="134">
        <f>Ведомственная!L152</f>
        <v>0</v>
      </c>
      <c r="M45" s="207"/>
      <c r="N45" s="165">
        <f t="shared" si="13"/>
        <v>1.5</v>
      </c>
    </row>
    <row r="46" spans="1:14" ht="19.5" thickBot="1" x14ac:dyDescent="0.35">
      <c r="A46" s="106" t="s">
        <v>170</v>
      </c>
      <c r="B46" s="115" t="s">
        <v>216</v>
      </c>
      <c r="C46" s="112" t="s">
        <v>71</v>
      </c>
      <c r="D46" s="112"/>
      <c r="E46" s="113"/>
      <c r="F46" s="113"/>
      <c r="G46" s="114">
        <v>67381.899999999994</v>
      </c>
      <c r="H46" s="114">
        <v>48155</v>
      </c>
      <c r="I46" s="114">
        <v>49175</v>
      </c>
      <c r="J46" s="114">
        <f t="shared" ref="G46:L46" si="14">J47+J54</f>
        <v>9731</v>
      </c>
      <c r="K46" s="114">
        <f t="shared" si="14"/>
        <v>9731</v>
      </c>
      <c r="L46" s="114">
        <f t="shared" si="14"/>
        <v>9731</v>
      </c>
      <c r="M46" s="210"/>
      <c r="N46" s="165">
        <f t="shared" si="13"/>
        <v>164711.9</v>
      </c>
    </row>
    <row r="47" spans="1:14" ht="75.75" thickBot="1" x14ac:dyDescent="0.35">
      <c r="A47" s="78" t="s">
        <v>171</v>
      </c>
      <c r="B47" s="63" t="s">
        <v>173</v>
      </c>
      <c r="C47" s="79" t="s">
        <v>72</v>
      </c>
      <c r="D47" s="80"/>
      <c r="E47" s="80"/>
      <c r="F47" s="80"/>
      <c r="G47" s="81">
        <v>67381.899999999994</v>
      </c>
      <c r="H47" s="81">
        <v>48155</v>
      </c>
      <c r="I47" s="81">
        <v>49175</v>
      </c>
      <c r="J47" s="81">
        <f t="shared" ref="G47:L47" si="15">SUM(J48:J53)</f>
        <v>9731</v>
      </c>
      <c r="K47" s="81">
        <f t="shared" si="15"/>
        <v>9731</v>
      </c>
      <c r="L47" s="81">
        <f t="shared" si="15"/>
        <v>9731</v>
      </c>
      <c r="M47" s="205"/>
      <c r="N47" s="165">
        <f t="shared" si="13"/>
        <v>164711.9</v>
      </c>
    </row>
    <row r="48" spans="1:14" ht="57" hidden="1" thickBot="1" x14ac:dyDescent="0.35">
      <c r="A48" s="124"/>
      <c r="B48" s="143" t="s">
        <v>121</v>
      </c>
      <c r="C48" s="144" t="s">
        <v>164</v>
      </c>
      <c r="D48" s="133">
        <v>200</v>
      </c>
      <c r="E48" s="135" t="s">
        <v>4</v>
      </c>
      <c r="F48" s="127" t="s">
        <v>6</v>
      </c>
      <c r="G48" s="134">
        <v>0</v>
      </c>
      <c r="H48" s="134">
        <v>0</v>
      </c>
      <c r="I48" s="134">
        <v>0</v>
      </c>
      <c r="J48" s="134">
        <f>Функциональная!I70</f>
        <v>0</v>
      </c>
      <c r="K48" s="134">
        <f>Функциональная!J70</f>
        <v>0</v>
      </c>
      <c r="L48" s="134">
        <f>Функциональная!K70</f>
        <v>0</v>
      </c>
      <c r="M48" s="207"/>
      <c r="N48" s="165">
        <f t="shared" si="13"/>
        <v>0</v>
      </c>
    </row>
    <row r="49" spans="1:14" ht="57" hidden="1" thickBot="1" x14ac:dyDescent="0.35">
      <c r="A49" s="124"/>
      <c r="B49" s="143" t="s">
        <v>122</v>
      </c>
      <c r="C49" s="144" t="s">
        <v>165</v>
      </c>
      <c r="D49" s="133">
        <v>200</v>
      </c>
      <c r="E49" s="135" t="s">
        <v>4</v>
      </c>
      <c r="F49" s="127" t="s">
        <v>6</v>
      </c>
      <c r="G49" s="134">
        <v>0</v>
      </c>
      <c r="H49" s="134">
        <v>0</v>
      </c>
      <c r="I49" s="134">
        <v>0</v>
      </c>
      <c r="J49" s="134">
        <f>Функциональная!I71</f>
        <v>0</v>
      </c>
      <c r="K49" s="134">
        <f>Функциональная!J71</f>
        <v>0</v>
      </c>
      <c r="L49" s="134">
        <f>Функциональная!K71</f>
        <v>0</v>
      </c>
      <c r="M49" s="207"/>
      <c r="N49" s="165">
        <f t="shared" si="13"/>
        <v>0</v>
      </c>
    </row>
    <row r="50" spans="1:14" ht="57" hidden="1" thickBot="1" x14ac:dyDescent="0.35">
      <c r="A50" s="124"/>
      <c r="B50" s="143" t="s">
        <v>123</v>
      </c>
      <c r="C50" s="144" t="s">
        <v>166</v>
      </c>
      <c r="D50" s="133">
        <v>200</v>
      </c>
      <c r="E50" s="135" t="s">
        <v>4</v>
      </c>
      <c r="F50" s="127" t="s">
        <v>6</v>
      </c>
      <c r="G50" s="134">
        <v>0</v>
      </c>
      <c r="H50" s="134">
        <v>0</v>
      </c>
      <c r="I50" s="134">
        <v>0</v>
      </c>
      <c r="J50" s="134">
        <f>Функциональная!I72</f>
        <v>0</v>
      </c>
      <c r="K50" s="134">
        <f>Функциональная!J72</f>
        <v>0</v>
      </c>
      <c r="L50" s="134">
        <f>Функциональная!K72</f>
        <v>0</v>
      </c>
      <c r="M50" s="207"/>
      <c r="N50" s="165">
        <f t="shared" si="13"/>
        <v>0</v>
      </c>
    </row>
    <row r="51" spans="1:14" ht="38.25" hidden="1" thickBot="1" x14ac:dyDescent="0.35">
      <c r="A51" s="124"/>
      <c r="B51" s="143" t="s">
        <v>124</v>
      </c>
      <c r="C51" s="126" t="s">
        <v>167</v>
      </c>
      <c r="D51" s="133">
        <v>200</v>
      </c>
      <c r="E51" s="135" t="s">
        <v>4</v>
      </c>
      <c r="F51" s="127" t="s">
        <v>6</v>
      </c>
      <c r="G51" s="134">
        <v>0</v>
      </c>
      <c r="H51" s="134">
        <v>0</v>
      </c>
      <c r="I51" s="134">
        <v>0</v>
      </c>
      <c r="J51" s="134">
        <f>Функциональная!I73</f>
        <v>0</v>
      </c>
      <c r="K51" s="134">
        <f>Функциональная!J73</f>
        <v>0</v>
      </c>
      <c r="L51" s="134">
        <f>Функциональная!K73</f>
        <v>0</v>
      </c>
      <c r="M51" s="207"/>
      <c r="N51" s="165">
        <f t="shared" si="13"/>
        <v>0</v>
      </c>
    </row>
    <row r="52" spans="1:14" ht="38.25" thickBot="1" x14ac:dyDescent="0.35">
      <c r="A52" s="124"/>
      <c r="B52" s="143" t="s">
        <v>125</v>
      </c>
      <c r="C52" s="126" t="s">
        <v>229</v>
      </c>
      <c r="D52" s="133">
        <v>200</v>
      </c>
      <c r="E52" s="135" t="s">
        <v>4</v>
      </c>
      <c r="F52" s="127" t="s">
        <v>6</v>
      </c>
      <c r="G52" s="134">
        <v>9209.7000000000007</v>
      </c>
      <c r="H52" s="134">
        <v>8711</v>
      </c>
      <c r="I52" s="134">
        <v>9731</v>
      </c>
      <c r="J52" s="134">
        <f>Функциональная!I74</f>
        <v>9731</v>
      </c>
      <c r="K52" s="134">
        <f>Функциональная!J74</f>
        <v>9731</v>
      </c>
      <c r="L52" s="134">
        <f>Функциональная!K74</f>
        <v>9731</v>
      </c>
      <c r="M52" s="207"/>
      <c r="N52" s="165">
        <f t="shared" si="13"/>
        <v>27651.7</v>
      </c>
    </row>
    <row r="53" spans="1:14" ht="57" thickBot="1" x14ac:dyDescent="0.35">
      <c r="A53" s="124"/>
      <c r="B53" s="143" t="s">
        <v>182</v>
      </c>
      <c r="C53" s="126" t="s">
        <v>168</v>
      </c>
      <c r="D53" s="133">
        <v>200</v>
      </c>
      <c r="E53" s="135" t="s">
        <v>4</v>
      </c>
      <c r="F53" s="127" t="s">
        <v>6</v>
      </c>
      <c r="G53" s="134">
        <v>58172.2</v>
      </c>
      <c r="H53" s="134">
        <v>39444</v>
      </c>
      <c r="I53" s="134">
        <v>39444</v>
      </c>
      <c r="J53" s="134">
        <f>Функциональная!I75</f>
        <v>0</v>
      </c>
      <c r="K53" s="134">
        <f>Функциональная!J75</f>
        <v>0</v>
      </c>
      <c r="L53" s="134">
        <f>Функциональная!K75</f>
        <v>0</v>
      </c>
      <c r="M53" s="207"/>
      <c r="N53" s="165">
        <f t="shared" si="13"/>
        <v>137060.20000000001</v>
      </c>
    </row>
    <row r="54" spans="1:14" ht="75.75" hidden="1" thickBot="1" x14ac:dyDescent="0.35">
      <c r="A54" s="78" t="s">
        <v>172</v>
      </c>
      <c r="B54" s="63" t="s">
        <v>174</v>
      </c>
      <c r="C54" s="79" t="s">
        <v>73</v>
      </c>
      <c r="D54" s="80"/>
      <c r="E54" s="80"/>
      <c r="F54" s="80"/>
      <c r="G54" s="81">
        <v>0</v>
      </c>
      <c r="H54" s="81">
        <v>0</v>
      </c>
      <c r="I54" s="81">
        <v>0</v>
      </c>
      <c r="J54" s="81">
        <f t="shared" ref="H54:L54" si="16">J55</f>
        <v>0</v>
      </c>
      <c r="K54" s="81">
        <f t="shared" si="16"/>
        <v>0</v>
      </c>
      <c r="L54" s="81">
        <f t="shared" si="16"/>
        <v>0</v>
      </c>
      <c r="M54" s="205"/>
      <c r="N54" s="165">
        <f t="shared" si="13"/>
        <v>0</v>
      </c>
    </row>
    <row r="55" spans="1:14" ht="38.25" hidden="1" thickBot="1" x14ac:dyDescent="0.35">
      <c r="A55" s="124"/>
      <c r="B55" s="143" t="s">
        <v>125</v>
      </c>
      <c r="C55" s="126" t="s">
        <v>169</v>
      </c>
      <c r="D55" s="133">
        <v>200</v>
      </c>
      <c r="E55" s="135" t="s">
        <v>4</v>
      </c>
      <c r="F55" s="127" t="s">
        <v>6</v>
      </c>
      <c r="G55" s="134">
        <v>0</v>
      </c>
      <c r="H55" s="134">
        <v>0</v>
      </c>
      <c r="I55" s="134">
        <v>0</v>
      </c>
      <c r="J55" s="134">
        <f>Функциональная!I77</f>
        <v>0</v>
      </c>
      <c r="K55" s="134">
        <f>Функциональная!J77</f>
        <v>0</v>
      </c>
      <c r="L55" s="134">
        <f>Функциональная!K77</f>
        <v>0</v>
      </c>
      <c r="M55" s="207"/>
      <c r="N55" s="165">
        <f t="shared" si="13"/>
        <v>0</v>
      </c>
    </row>
    <row r="56" spans="1:14" ht="38.25" thickBot="1" x14ac:dyDescent="0.35">
      <c r="A56" s="106" t="s">
        <v>175</v>
      </c>
      <c r="B56" s="107" t="s">
        <v>110</v>
      </c>
      <c r="C56" s="111" t="s">
        <v>76</v>
      </c>
      <c r="D56" s="112"/>
      <c r="E56" s="113"/>
      <c r="F56" s="113"/>
      <c r="G56" s="114">
        <v>69344.600000000006</v>
      </c>
      <c r="H56" s="114">
        <v>46886.1</v>
      </c>
      <c r="I56" s="114">
        <v>89874.599999999991</v>
      </c>
      <c r="J56" s="114">
        <f t="shared" ref="G56:L56" si="17">J57+J66</f>
        <v>35477.5</v>
      </c>
      <c r="K56" s="114">
        <f t="shared" si="17"/>
        <v>35477.5</v>
      </c>
      <c r="L56" s="114">
        <f t="shared" si="17"/>
        <v>35477.5</v>
      </c>
      <c r="M56" s="210"/>
      <c r="N56" s="165">
        <f t="shared" si="13"/>
        <v>206105.3</v>
      </c>
    </row>
    <row r="57" spans="1:14" ht="38.25" thickBot="1" x14ac:dyDescent="0.35">
      <c r="A57" s="78" t="s">
        <v>176</v>
      </c>
      <c r="B57" s="63" t="s">
        <v>188</v>
      </c>
      <c r="C57" s="79" t="s">
        <v>77</v>
      </c>
      <c r="D57" s="80"/>
      <c r="E57" s="80"/>
      <c r="F57" s="80"/>
      <c r="G57" s="81">
        <v>25033.200000000004</v>
      </c>
      <c r="H57" s="81">
        <v>4168.2</v>
      </c>
      <c r="I57" s="81">
        <v>54148.2</v>
      </c>
      <c r="J57" s="81">
        <f t="shared" ref="J57:K57" si="18">SUM(J58:J65)</f>
        <v>250</v>
      </c>
      <c r="K57" s="81">
        <f t="shared" si="18"/>
        <v>250</v>
      </c>
      <c r="L57" s="81">
        <f t="shared" ref="L57" si="19">SUM(L58:L65)</f>
        <v>250</v>
      </c>
      <c r="M57" s="205"/>
      <c r="N57" s="165">
        <f t="shared" si="13"/>
        <v>83349.600000000006</v>
      </c>
    </row>
    <row r="58" spans="1:14" ht="38.25" hidden="1" thickBot="1" x14ac:dyDescent="0.35">
      <c r="A58" s="124"/>
      <c r="B58" s="140" t="s">
        <v>126</v>
      </c>
      <c r="C58" s="126" t="s">
        <v>177</v>
      </c>
      <c r="D58" s="133">
        <v>200</v>
      </c>
      <c r="E58" s="133" t="s">
        <v>7</v>
      </c>
      <c r="F58" s="127" t="s">
        <v>0</v>
      </c>
      <c r="G58" s="134">
        <v>0</v>
      </c>
      <c r="H58" s="134">
        <v>0</v>
      </c>
      <c r="I58" s="134">
        <v>0</v>
      </c>
      <c r="J58" s="134">
        <f>Функциональная!I90</f>
        <v>0</v>
      </c>
      <c r="K58" s="134">
        <f>Функциональная!J90</f>
        <v>0</v>
      </c>
      <c r="L58" s="134">
        <f>Функциональная!K90</f>
        <v>0</v>
      </c>
      <c r="M58" s="207"/>
      <c r="N58" s="165">
        <f t="shared" si="13"/>
        <v>0</v>
      </c>
    </row>
    <row r="59" spans="1:14" ht="75.75" thickBot="1" x14ac:dyDescent="0.35">
      <c r="A59" s="124"/>
      <c r="B59" s="140" t="s">
        <v>127</v>
      </c>
      <c r="C59" s="126" t="s">
        <v>178</v>
      </c>
      <c r="D59" s="133">
        <v>200</v>
      </c>
      <c r="E59" s="133" t="s">
        <v>7</v>
      </c>
      <c r="F59" s="127" t="s">
        <v>0</v>
      </c>
      <c r="G59" s="134">
        <v>70</v>
      </c>
      <c r="H59" s="134">
        <v>70</v>
      </c>
      <c r="I59" s="134">
        <v>50</v>
      </c>
      <c r="J59" s="134">
        <f>Функциональная!I91</f>
        <v>50</v>
      </c>
      <c r="K59" s="134">
        <f>Функциональная!J91</f>
        <v>50</v>
      </c>
      <c r="L59" s="134">
        <f>Функциональная!K91</f>
        <v>50</v>
      </c>
      <c r="M59" s="207"/>
      <c r="N59" s="165">
        <f t="shared" si="13"/>
        <v>190</v>
      </c>
    </row>
    <row r="60" spans="1:14" ht="57" hidden="1" thickBot="1" x14ac:dyDescent="0.35">
      <c r="A60" s="124"/>
      <c r="B60" s="140" t="s">
        <v>185</v>
      </c>
      <c r="C60" s="126" t="s">
        <v>179</v>
      </c>
      <c r="D60" s="135">
        <v>200</v>
      </c>
      <c r="E60" s="135" t="s">
        <v>7</v>
      </c>
      <c r="F60" s="127" t="s">
        <v>0</v>
      </c>
      <c r="G60" s="134">
        <v>0</v>
      </c>
      <c r="H60" s="134">
        <v>0</v>
      </c>
      <c r="I60" s="134">
        <v>0</v>
      </c>
      <c r="J60" s="134">
        <f>Функциональная!I92</f>
        <v>0</v>
      </c>
      <c r="K60" s="134">
        <f>Функциональная!J92</f>
        <v>0</v>
      </c>
      <c r="L60" s="134">
        <f>Функциональная!K92</f>
        <v>0</v>
      </c>
      <c r="M60" s="207"/>
      <c r="N60" s="165">
        <f t="shared" si="13"/>
        <v>0</v>
      </c>
    </row>
    <row r="61" spans="1:14" ht="75.75" thickBot="1" x14ac:dyDescent="0.35">
      <c r="A61" s="124"/>
      <c r="B61" s="140" t="s">
        <v>187</v>
      </c>
      <c r="C61" s="126" t="s">
        <v>186</v>
      </c>
      <c r="D61" s="133">
        <v>200</v>
      </c>
      <c r="E61" s="135" t="s">
        <v>7</v>
      </c>
      <c r="F61" s="127" t="s">
        <v>1</v>
      </c>
      <c r="G61" s="134">
        <v>4433.5</v>
      </c>
      <c r="H61" s="134">
        <v>3898.2</v>
      </c>
      <c r="I61" s="134">
        <v>3898.2</v>
      </c>
      <c r="J61" s="134">
        <f>Функциональная!I96</f>
        <v>0</v>
      </c>
      <c r="K61" s="134">
        <f>Функциональная!J96</f>
        <v>0</v>
      </c>
      <c r="L61" s="134">
        <f>Функциональная!K96</f>
        <v>0</v>
      </c>
      <c r="M61" s="207"/>
      <c r="N61" s="165">
        <f t="shared" si="13"/>
        <v>12229.900000000001</v>
      </c>
    </row>
    <row r="62" spans="1:14" ht="57" thickBot="1" x14ac:dyDescent="0.35">
      <c r="A62" s="124"/>
      <c r="B62" s="140" t="s">
        <v>129</v>
      </c>
      <c r="C62" s="126" t="s">
        <v>180</v>
      </c>
      <c r="D62" s="133">
        <v>200</v>
      </c>
      <c r="E62" s="133" t="s">
        <v>7</v>
      </c>
      <c r="F62" s="127" t="s">
        <v>1</v>
      </c>
      <c r="G62" s="134">
        <v>713.1</v>
      </c>
      <c r="H62" s="134">
        <v>200</v>
      </c>
      <c r="I62" s="134">
        <v>200</v>
      </c>
      <c r="J62" s="134">
        <f>Функциональная!I97</f>
        <v>200</v>
      </c>
      <c r="K62" s="134">
        <f>Функциональная!J97</f>
        <v>200</v>
      </c>
      <c r="L62" s="134">
        <f>Функциональная!K97</f>
        <v>200</v>
      </c>
      <c r="M62" s="207"/>
      <c r="N62" s="165">
        <f t="shared" si="13"/>
        <v>1113.0999999999999</v>
      </c>
    </row>
    <row r="63" spans="1:14" ht="57" thickBot="1" x14ac:dyDescent="0.35">
      <c r="A63" s="124"/>
      <c r="B63" s="140" t="s">
        <v>128</v>
      </c>
      <c r="C63" s="126" t="s">
        <v>260</v>
      </c>
      <c r="D63" s="133">
        <v>200</v>
      </c>
      <c r="E63" s="133" t="s">
        <v>7</v>
      </c>
      <c r="F63" s="127" t="s">
        <v>1</v>
      </c>
      <c r="G63" s="134">
        <v>7547</v>
      </c>
      <c r="H63" s="134">
        <v>0</v>
      </c>
      <c r="I63" s="134">
        <v>0</v>
      </c>
      <c r="J63" s="134">
        <f>Функциональная!I98</f>
        <v>0</v>
      </c>
      <c r="K63" s="134">
        <f>Функциональная!J98</f>
        <v>0</v>
      </c>
      <c r="L63" s="134">
        <f>Функциональная!K98</f>
        <v>0</v>
      </c>
      <c r="M63" s="207"/>
      <c r="N63" s="165">
        <f t="shared" si="13"/>
        <v>7547</v>
      </c>
    </row>
    <row r="64" spans="1:14" ht="57" thickBot="1" x14ac:dyDescent="0.35">
      <c r="A64" s="124"/>
      <c r="B64" s="140" t="s">
        <v>264</v>
      </c>
      <c r="C64" s="126" t="s">
        <v>181</v>
      </c>
      <c r="D64" s="133">
        <v>200</v>
      </c>
      <c r="E64" s="133" t="s">
        <v>7</v>
      </c>
      <c r="F64" s="127" t="s">
        <v>1</v>
      </c>
      <c r="G64" s="134">
        <v>1562.2</v>
      </c>
      <c r="H64" s="134">
        <v>0</v>
      </c>
      <c r="I64" s="134">
        <v>0</v>
      </c>
      <c r="J64" s="134">
        <f>Функциональная!I99</f>
        <v>0</v>
      </c>
      <c r="K64" s="134">
        <f>Функциональная!J99</f>
        <v>0</v>
      </c>
      <c r="L64" s="134">
        <f>Функциональная!K99</f>
        <v>0</v>
      </c>
      <c r="M64" s="207"/>
      <c r="N64" s="165">
        <f t="shared" si="13"/>
        <v>1562.2</v>
      </c>
    </row>
    <row r="65" spans="1:14" ht="75.75" thickBot="1" x14ac:dyDescent="0.35">
      <c r="A65" s="124"/>
      <c r="B65" s="140" t="s">
        <v>191</v>
      </c>
      <c r="C65" s="126" t="s">
        <v>192</v>
      </c>
      <c r="D65" s="133">
        <v>400</v>
      </c>
      <c r="E65" s="135" t="s">
        <v>7</v>
      </c>
      <c r="F65" s="127" t="s">
        <v>7</v>
      </c>
      <c r="G65" s="134">
        <v>10707.400000000001</v>
      </c>
      <c r="H65" s="134">
        <v>0</v>
      </c>
      <c r="I65" s="134">
        <v>50000</v>
      </c>
      <c r="J65" s="134">
        <f>Функциональная!I118</f>
        <v>0</v>
      </c>
      <c r="K65" s="134">
        <f>Функциональная!J118</f>
        <v>0</v>
      </c>
      <c r="L65" s="134">
        <f>Функциональная!K118</f>
        <v>0</v>
      </c>
      <c r="M65" s="207"/>
      <c r="N65" s="165">
        <f t="shared" si="13"/>
        <v>60707.4</v>
      </c>
    </row>
    <row r="66" spans="1:14" ht="38.25" thickBot="1" x14ac:dyDescent="0.35">
      <c r="A66" s="78" t="s">
        <v>190</v>
      </c>
      <c r="B66" s="63" t="s">
        <v>189</v>
      </c>
      <c r="C66" s="79" t="s">
        <v>78</v>
      </c>
      <c r="D66" s="80"/>
      <c r="E66" s="80"/>
      <c r="F66" s="80"/>
      <c r="G66" s="81">
        <v>44311.4</v>
      </c>
      <c r="H66" s="81">
        <v>42717.9</v>
      </c>
      <c r="I66" s="81">
        <v>35726.399999999994</v>
      </c>
      <c r="J66" s="81">
        <f t="shared" ref="J66:K66" si="20">SUM(J67:J79)</f>
        <v>35227.5</v>
      </c>
      <c r="K66" s="81">
        <f t="shared" si="20"/>
        <v>35227.5</v>
      </c>
      <c r="L66" s="81">
        <f t="shared" ref="L66" si="21">SUM(L67:L79)</f>
        <v>35227.5</v>
      </c>
      <c r="M66" s="205"/>
      <c r="N66" s="165">
        <f t="shared" si="13"/>
        <v>122755.7</v>
      </c>
    </row>
    <row r="67" spans="1:14" ht="94.5" thickBot="1" x14ac:dyDescent="0.35">
      <c r="A67" s="124"/>
      <c r="B67" s="140" t="s">
        <v>130</v>
      </c>
      <c r="C67" s="126" t="s">
        <v>193</v>
      </c>
      <c r="D67" s="133">
        <v>200</v>
      </c>
      <c r="E67" s="133" t="s">
        <v>7</v>
      </c>
      <c r="F67" s="127" t="s">
        <v>3</v>
      </c>
      <c r="G67" s="134">
        <v>3605</v>
      </c>
      <c r="H67" s="134">
        <v>4284.8</v>
      </c>
      <c r="I67" s="134">
        <v>4284.8</v>
      </c>
      <c r="J67" s="134">
        <f>Функциональная!I103</f>
        <v>4284.8</v>
      </c>
      <c r="K67" s="134">
        <f>Функциональная!J103</f>
        <v>4284.8</v>
      </c>
      <c r="L67" s="134">
        <f>Функциональная!K103</f>
        <v>4284.8</v>
      </c>
      <c r="M67" s="207"/>
      <c r="N67" s="165">
        <f t="shared" si="13"/>
        <v>12174.6</v>
      </c>
    </row>
    <row r="68" spans="1:14" ht="38.25" thickBot="1" x14ac:dyDescent="0.35">
      <c r="A68" s="124"/>
      <c r="B68" s="140" t="s">
        <v>131</v>
      </c>
      <c r="C68" s="126" t="s">
        <v>194</v>
      </c>
      <c r="D68" s="133">
        <v>200</v>
      </c>
      <c r="E68" s="133" t="s">
        <v>7</v>
      </c>
      <c r="F68" s="127" t="s">
        <v>3</v>
      </c>
      <c r="G68" s="134">
        <v>1820.6</v>
      </c>
      <c r="H68" s="134">
        <v>800</v>
      </c>
      <c r="I68" s="134">
        <v>800</v>
      </c>
      <c r="J68" s="134">
        <f>Функциональная!I104</f>
        <v>800</v>
      </c>
      <c r="K68" s="134">
        <f>Функциональная!J104</f>
        <v>800</v>
      </c>
      <c r="L68" s="134">
        <f>Функциональная!K104</f>
        <v>800</v>
      </c>
      <c r="M68" s="207"/>
      <c r="N68" s="165">
        <f t="shared" si="13"/>
        <v>3420.6</v>
      </c>
    </row>
    <row r="69" spans="1:14" ht="57" thickBot="1" x14ac:dyDescent="0.35">
      <c r="A69" s="124"/>
      <c r="B69" s="140" t="s">
        <v>195</v>
      </c>
      <c r="C69" s="126" t="s">
        <v>203</v>
      </c>
      <c r="D69" s="133">
        <v>200</v>
      </c>
      <c r="E69" s="133" t="s">
        <v>7</v>
      </c>
      <c r="F69" s="127" t="s">
        <v>3</v>
      </c>
      <c r="G69" s="134">
        <v>5488.1</v>
      </c>
      <c r="H69" s="134">
        <v>2443</v>
      </c>
      <c r="I69" s="134">
        <v>3000</v>
      </c>
      <c r="J69" s="134">
        <f>Функциональная!I105</f>
        <v>3000</v>
      </c>
      <c r="K69" s="134">
        <f>Функциональная!J105</f>
        <v>3000</v>
      </c>
      <c r="L69" s="134">
        <f>Функциональная!K105</f>
        <v>3000</v>
      </c>
      <c r="M69" s="207"/>
      <c r="N69" s="165">
        <f t="shared" si="13"/>
        <v>10931.1</v>
      </c>
    </row>
    <row r="70" spans="1:14" ht="38.25" hidden="1" thickBot="1" x14ac:dyDescent="0.35">
      <c r="A70" s="124"/>
      <c r="B70" s="140" t="s">
        <v>201</v>
      </c>
      <c r="C70" s="126" t="s">
        <v>202</v>
      </c>
      <c r="D70" s="133">
        <v>200</v>
      </c>
      <c r="E70" s="135" t="s">
        <v>7</v>
      </c>
      <c r="F70" s="127" t="s">
        <v>3</v>
      </c>
      <c r="G70" s="134">
        <v>0</v>
      </c>
      <c r="H70" s="134">
        <v>0</v>
      </c>
      <c r="I70" s="134">
        <v>0</v>
      </c>
      <c r="J70" s="134">
        <f>Функциональная!I106</f>
        <v>0</v>
      </c>
      <c r="K70" s="134">
        <f>Функциональная!J106</f>
        <v>0</v>
      </c>
      <c r="L70" s="134">
        <f>Функциональная!K106</f>
        <v>0</v>
      </c>
      <c r="M70" s="207"/>
      <c r="N70" s="165">
        <f t="shared" si="13"/>
        <v>0</v>
      </c>
    </row>
    <row r="71" spans="1:14" ht="38.25" thickBot="1" x14ac:dyDescent="0.35">
      <c r="A71" s="124"/>
      <c r="B71" s="140" t="s">
        <v>132</v>
      </c>
      <c r="C71" s="126" t="s">
        <v>197</v>
      </c>
      <c r="D71" s="133">
        <v>200</v>
      </c>
      <c r="E71" s="133" t="s">
        <v>7</v>
      </c>
      <c r="F71" s="127" t="s">
        <v>3</v>
      </c>
      <c r="G71" s="134">
        <v>1691.7</v>
      </c>
      <c r="H71" s="134">
        <v>1350</v>
      </c>
      <c r="I71" s="134">
        <v>1350</v>
      </c>
      <c r="J71" s="134">
        <f>Функциональная!I107</f>
        <v>1350</v>
      </c>
      <c r="K71" s="134">
        <f>Функциональная!J107</f>
        <v>1350</v>
      </c>
      <c r="L71" s="134">
        <f>Функциональная!K107</f>
        <v>1350</v>
      </c>
      <c r="M71" s="207"/>
      <c r="N71" s="165">
        <f t="shared" si="13"/>
        <v>4391.7</v>
      </c>
    </row>
    <row r="72" spans="1:14" ht="57" thickBot="1" x14ac:dyDescent="0.35">
      <c r="A72" s="124"/>
      <c r="B72" s="140" t="s">
        <v>243</v>
      </c>
      <c r="C72" s="126" t="s">
        <v>198</v>
      </c>
      <c r="D72" s="133">
        <v>200</v>
      </c>
      <c r="E72" s="135" t="s">
        <v>7</v>
      </c>
      <c r="F72" s="127" t="s">
        <v>3</v>
      </c>
      <c r="G72" s="134">
        <v>82.2</v>
      </c>
      <c r="H72" s="134">
        <v>100</v>
      </c>
      <c r="I72" s="134">
        <v>100</v>
      </c>
      <c r="J72" s="134">
        <f>Функциональная!I108</f>
        <v>100</v>
      </c>
      <c r="K72" s="134">
        <f>Функциональная!J108</f>
        <v>100</v>
      </c>
      <c r="L72" s="134">
        <f>Функциональная!K108</f>
        <v>100</v>
      </c>
      <c r="M72" s="207"/>
      <c r="N72" s="165">
        <f t="shared" ref="N72:N90" si="22">G72+H72+I72</f>
        <v>282.2</v>
      </c>
    </row>
    <row r="73" spans="1:14" ht="57" thickBot="1" x14ac:dyDescent="0.35">
      <c r="A73" s="124"/>
      <c r="B73" s="140" t="s">
        <v>133</v>
      </c>
      <c r="C73" s="126" t="s">
        <v>17</v>
      </c>
      <c r="D73" s="133">
        <v>200</v>
      </c>
      <c r="E73" s="133" t="s">
        <v>7</v>
      </c>
      <c r="F73" s="127" t="s">
        <v>3</v>
      </c>
      <c r="G73" s="134">
        <v>678.9</v>
      </c>
      <c r="H73" s="134">
        <v>400</v>
      </c>
      <c r="I73" s="134">
        <v>400</v>
      </c>
      <c r="J73" s="134">
        <f>Функциональная!I109</f>
        <v>400</v>
      </c>
      <c r="K73" s="134">
        <f>Функциональная!J109</f>
        <v>400</v>
      </c>
      <c r="L73" s="134">
        <f>Функциональная!K109</f>
        <v>400</v>
      </c>
      <c r="M73" s="207"/>
      <c r="N73" s="165">
        <f t="shared" si="22"/>
        <v>1478.9</v>
      </c>
    </row>
    <row r="74" spans="1:14" ht="57" thickBot="1" x14ac:dyDescent="0.35">
      <c r="A74" s="124"/>
      <c r="B74" s="140" t="s">
        <v>134</v>
      </c>
      <c r="C74" s="126" t="s">
        <v>199</v>
      </c>
      <c r="D74" s="135">
        <v>200</v>
      </c>
      <c r="E74" s="135" t="s">
        <v>7</v>
      </c>
      <c r="F74" s="127" t="s">
        <v>3</v>
      </c>
      <c r="G74" s="134">
        <v>250</v>
      </c>
      <c r="H74" s="134">
        <v>250</v>
      </c>
      <c r="I74" s="134">
        <v>250</v>
      </c>
      <c r="J74" s="134">
        <f>Функциональная!I110</f>
        <v>250</v>
      </c>
      <c r="K74" s="134">
        <f>Функциональная!J110</f>
        <v>250</v>
      </c>
      <c r="L74" s="134">
        <f>Функциональная!K110</f>
        <v>250</v>
      </c>
      <c r="M74" s="207"/>
      <c r="N74" s="165">
        <f t="shared" si="22"/>
        <v>750</v>
      </c>
    </row>
    <row r="75" spans="1:14" ht="57" thickBot="1" x14ac:dyDescent="0.35">
      <c r="A75" s="124"/>
      <c r="B75" s="140" t="s">
        <v>200</v>
      </c>
      <c r="C75" s="126" t="s">
        <v>196</v>
      </c>
      <c r="D75" s="135" t="s">
        <v>95</v>
      </c>
      <c r="E75" s="135" t="s">
        <v>7</v>
      </c>
      <c r="F75" s="127" t="s">
        <v>3</v>
      </c>
      <c r="G75" s="134">
        <v>6028.6</v>
      </c>
      <c r="H75" s="134">
        <v>25089.3</v>
      </c>
      <c r="I75" s="134">
        <v>25541.599999999999</v>
      </c>
      <c r="J75" s="134">
        <f>Функциональная!I111</f>
        <v>25042.7</v>
      </c>
      <c r="K75" s="134">
        <f>Функциональная!J111</f>
        <v>25042.7</v>
      </c>
      <c r="L75" s="134">
        <f>Функциональная!K111</f>
        <v>25042.7</v>
      </c>
      <c r="M75" s="207"/>
      <c r="N75" s="165">
        <f t="shared" si="22"/>
        <v>56659.5</v>
      </c>
    </row>
    <row r="76" spans="1:14" ht="81.75" customHeight="1" thickBot="1" x14ac:dyDescent="0.35">
      <c r="A76" s="124"/>
      <c r="B76" s="140" t="s">
        <v>217</v>
      </c>
      <c r="C76" s="126" t="s">
        <v>219</v>
      </c>
      <c r="D76" s="133">
        <v>200</v>
      </c>
      <c r="E76" s="135" t="s">
        <v>7</v>
      </c>
      <c r="F76" s="127" t="s">
        <v>3</v>
      </c>
      <c r="G76" s="134">
        <v>2206.5</v>
      </c>
      <c r="H76" s="134">
        <v>0</v>
      </c>
      <c r="I76" s="134">
        <v>0</v>
      </c>
      <c r="J76" s="134">
        <f>Функциональная!I112</f>
        <v>0</v>
      </c>
      <c r="K76" s="134">
        <f>Функциональная!J112</f>
        <v>0</v>
      </c>
      <c r="L76" s="134">
        <f>Функциональная!K112</f>
        <v>0</v>
      </c>
      <c r="M76" s="207"/>
      <c r="N76" s="165">
        <f t="shared" si="22"/>
        <v>2206.5</v>
      </c>
    </row>
    <row r="77" spans="1:14" ht="31.5" customHeight="1" thickBot="1" x14ac:dyDescent="0.35">
      <c r="A77" s="124"/>
      <c r="B77" s="140" t="s">
        <v>255</v>
      </c>
      <c r="C77" s="126" t="s">
        <v>254</v>
      </c>
      <c r="D77" s="133">
        <v>200</v>
      </c>
      <c r="E77" s="135" t="s">
        <v>7</v>
      </c>
      <c r="F77" s="127" t="s">
        <v>3</v>
      </c>
      <c r="G77" s="134">
        <v>6263.7999999999993</v>
      </c>
      <c r="H77" s="134">
        <v>0</v>
      </c>
      <c r="I77" s="134">
        <v>0</v>
      </c>
      <c r="J77" s="134">
        <f>Функциональная!I113</f>
        <v>0</v>
      </c>
      <c r="K77" s="134">
        <f>Функциональная!J113</f>
        <v>0</v>
      </c>
      <c r="L77" s="134">
        <f>Функциональная!K113</f>
        <v>0</v>
      </c>
      <c r="M77" s="207"/>
      <c r="N77" s="165">
        <f t="shared" ref="N77" si="23">G77+H77+I77</f>
        <v>6263.7999999999993</v>
      </c>
    </row>
    <row r="78" spans="1:14" ht="39" customHeight="1" thickBot="1" x14ac:dyDescent="0.35">
      <c r="A78" s="124"/>
      <c r="B78" s="140" t="s">
        <v>220</v>
      </c>
      <c r="C78" s="126" t="s">
        <v>221</v>
      </c>
      <c r="D78" s="133">
        <v>200</v>
      </c>
      <c r="E78" s="135" t="s">
        <v>7</v>
      </c>
      <c r="F78" s="127" t="s">
        <v>3</v>
      </c>
      <c r="G78" s="134">
        <v>12758.1</v>
      </c>
      <c r="H78" s="134">
        <v>8000.8</v>
      </c>
      <c r="I78" s="134">
        <v>0</v>
      </c>
      <c r="J78" s="134">
        <f>Функциональная!I114</f>
        <v>0</v>
      </c>
      <c r="K78" s="134">
        <f>Функциональная!J114</f>
        <v>0</v>
      </c>
      <c r="L78" s="134">
        <f>Функциональная!K114</f>
        <v>0</v>
      </c>
      <c r="M78" s="207"/>
      <c r="N78" s="165">
        <f t="shared" si="22"/>
        <v>20758.900000000001</v>
      </c>
    </row>
    <row r="79" spans="1:14" ht="57" thickBot="1" x14ac:dyDescent="0.35">
      <c r="A79" s="124"/>
      <c r="B79" s="140" t="s">
        <v>264</v>
      </c>
      <c r="C79" s="126" t="s">
        <v>218</v>
      </c>
      <c r="D79" s="135" t="s">
        <v>95</v>
      </c>
      <c r="E79" s="135" t="s">
        <v>7</v>
      </c>
      <c r="F79" s="127" t="s">
        <v>3</v>
      </c>
      <c r="G79" s="134">
        <v>3437.9</v>
      </c>
      <c r="H79" s="134">
        <v>0</v>
      </c>
      <c r="I79" s="134">
        <v>0</v>
      </c>
      <c r="J79" s="134">
        <f>Функциональная!I115</f>
        <v>0</v>
      </c>
      <c r="K79" s="134">
        <f>Функциональная!J115</f>
        <v>0</v>
      </c>
      <c r="L79" s="134">
        <f>Функциональная!K115</f>
        <v>0</v>
      </c>
      <c r="M79" s="207"/>
      <c r="N79" s="165">
        <f t="shared" si="22"/>
        <v>3437.9</v>
      </c>
    </row>
    <row r="80" spans="1:14" ht="38.25" thickBot="1" x14ac:dyDescent="0.35">
      <c r="A80" s="106" t="s">
        <v>209</v>
      </c>
      <c r="B80" s="107" t="s">
        <v>135</v>
      </c>
      <c r="C80" s="108" t="s">
        <v>79</v>
      </c>
      <c r="D80" s="108"/>
      <c r="E80" s="109"/>
      <c r="F80" s="109"/>
      <c r="G80" s="110">
        <v>26361.200000000001</v>
      </c>
      <c r="H80" s="110">
        <v>5190.7</v>
      </c>
      <c r="I80" s="110">
        <v>5142.7</v>
      </c>
      <c r="J80" s="110">
        <f t="shared" ref="J80:K80" si="24">J81+J88</f>
        <v>5142.7</v>
      </c>
      <c r="K80" s="110">
        <f t="shared" si="24"/>
        <v>5142.7</v>
      </c>
      <c r="L80" s="110">
        <f t="shared" ref="L80" si="25">L81+L88</f>
        <v>5142.7</v>
      </c>
      <c r="M80" s="211"/>
      <c r="N80" s="165">
        <f t="shared" si="22"/>
        <v>36694.6</v>
      </c>
    </row>
    <row r="81" spans="1:14" ht="38.25" thickBot="1" x14ac:dyDescent="0.35">
      <c r="A81" s="78" t="s">
        <v>210</v>
      </c>
      <c r="B81" s="63" t="s">
        <v>207</v>
      </c>
      <c r="C81" s="79" t="s">
        <v>80</v>
      </c>
      <c r="D81" s="80"/>
      <c r="E81" s="80"/>
      <c r="F81" s="80"/>
      <c r="G81" s="81">
        <v>5021</v>
      </c>
      <c r="H81" s="81">
        <v>5140.7</v>
      </c>
      <c r="I81" s="81">
        <v>5092.7</v>
      </c>
      <c r="J81" s="81">
        <f t="shared" ref="J81:K81" si="26">SUM(J82:J87)</f>
        <v>5092.7</v>
      </c>
      <c r="K81" s="81">
        <f t="shared" si="26"/>
        <v>5092.7</v>
      </c>
      <c r="L81" s="81">
        <f t="shared" ref="L81" si="27">SUM(L82:L87)</f>
        <v>5092.7</v>
      </c>
      <c r="M81" s="205"/>
      <c r="N81" s="165">
        <f t="shared" si="22"/>
        <v>15254.400000000001</v>
      </c>
    </row>
    <row r="82" spans="1:14" ht="57" thickBot="1" x14ac:dyDescent="0.35">
      <c r="A82" s="124"/>
      <c r="B82" s="132" t="s">
        <v>136</v>
      </c>
      <c r="C82" s="133" t="s">
        <v>33</v>
      </c>
      <c r="D82" s="133">
        <v>200</v>
      </c>
      <c r="E82" s="127" t="s">
        <v>8</v>
      </c>
      <c r="F82" s="127" t="s">
        <v>0</v>
      </c>
      <c r="G82" s="142">
        <v>4848.7</v>
      </c>
      <c r="H82" s="142">
        <v>5140.7</v>
      </c>
      <c r="I82" s="142">
        <v>5092.7</v>
      </c>
      <c r="J82" s="142">
        <f>Функциональная!I123</f>
        <v>5092.7</v>
      </c>
      <c r="K82" s="142">
        <f>Функциональная!J123</f>
        <v>5092.7</v>
      </c>
      <c r="L82" s="142">
        <f>Функциональная!K123</f>
        <v>5092.7</v>
      </c>
      <c r="M82" s="209"/>
      <c r="N82" s="165">
        <f t="shared" si="22"/>
        <v>15082.099999999999</v>
      </c>
    </row>
    <row r="83" spans="1:14" ht="38.25" hidden="1" thickBot="1" x14ac:dyDescent="0.35">
      <c r="A83" s="124"/>
      <c r="B83" s="132" t="s">
        <v>222</v>
      </c>
      <c r="C83" s="133" t="s">
        <v>33</v>
      </c>
      <c r="D83" s="133">
        <v>500</v>
      </c>
      <c r="E83" s="127" t="s">
        <v>8</v>
      </c>
      <c r="F83" s="127" t="s">
        <v>0</v>
      </c>
      <c r="G83" s="142">
        <v>0</v>
      </c>
      <c r="H83" s="142">
        <v>0</v>
      </c>
      <c r="I83" s="142">
        <v>0</v>
      </c>
      <c r="J83" s="142">
        <f>Функциональная!I124</f>
        <v>0</v>
      </c>
      <c r="K83" s="142">
        <f>Функциональная!J124</f>
        <v>0</v>
      </c>
      <c r="L83" s="142">
        <f>Функциональная!K124</f>
        <v>0</v>
      </c>
      <c r="M83" s="209"/>
      <c r="N83" s="165">
        <f t="shared" si="22"/>
        <v>0</v>
      </c>
    </row>
    <row r="84" spans="1:14" ht="38.25" hidden="1" thickBot="1" x14ac:dyDescent="0.35">
      <c r="A84" s="124"/>
      <c r="B84" s="132" t="s">
        <v>137</v>
      </c>
      <c r="C84" s="133" t="s">
        <v>33</v>
      </c>
      <c r="D84" s="133">
        <v>800</v>
      </c>
      <c r="E84" s="127" t="s">
        <v>8</v>
      </c>
      <c r="F84" s="127" t="s">
        <v>0</v>
      </c>
      <c r="G84" s="142">
        <v>0</v>
      </c>
      <c r="H84" s="142">
        <v>0</v>
      </c>
      <c r="I84" s="142">
        <v>0</v>
      </c>
      <c r="J84" s="142">
        <f>Функциональная!I125</f>
        <v>0</v>
      </c>
      <c r="K84" s="142">
        <f>Функциональная!J125</f>
        <v>0</v>
      </c>
      <c r="L84" s="142">
        <f>Функциональная!K125</f>
        <v>0</v>
      </c>
      <c r="M84" s="209"/>
      <c r="N84" s="165">
        <f t="shared" si="22"/>
        <v>0</v>
      </c>
    </row>
    <row r="85" spans="1:14" ht="57" thickBot="1" x14ac:dyDescent="0.35">
      <c r="A85" s="124"/>
      <c r="B85" s="132" t="s">
        <v>138</v>
      </c>
      <c r="C85" s="133" t="s">
        <v>105</v>
      </c>
      <c r="D85" s="133">
        <v>200</v>
      </c>
      <c r="E85" s="127" t="s">
        <v>8</v>
      </c>
      <c r="F85" s="127" t="s">
        <v>0</v>
      </c>
      <c r="G85" s="142">
        <v>172.3</v>
      </c>
      <c r="H85" s="142">
        <v>0</v>
      </c>
      <c r="I85" s="142">
        <v>0</v>
      </c>
      <c r="J85" s="142">
        <f>Функциональная!I126</f>
        <v>0</v>
      </c>
      <c r="K85" s="142">
        <f>Функциональная!J126</f>
        <v>0</v>
      </c>
      <c r="L85" s="142">
        <f>Функциональная!K126</f>
        <v>0</v>
      </c>
      <c r="M85" s="209"/>
      <c r="N85" s="165">
        <f t="shared" si="22"/>
        <v>172.3</v>
      </c>
    </row>
    <row r="86" spans="1:14" ht="57" hidden="1" thickBot="1" x14ac:dyDescent="0.35">
      <c r="A86" s="124"/>
      <c r="B86" s="132" t="s">
        <v>204</v>
      </c>
      <c r="C86" s="133" t="s">
        <v>104</v>
      </c>
      <c r="D86" s="133">
        <v>400</v>
      </c>
      <c r="E86" s="127" t="s">
        <v>8</v>
      </c>
      <c r="F86" s="127" t="s">
        <v>4</v>
      </c>
      <c r="G86" s="142">
        <v>0</v>
      </c>
      <c r="H86" s="142">
        <v>0</v>
      </c>
      <c r="I86" s="142">
        <v>0</v>
      </c>
      <c r="J86" s="142">
        <f>Функциональная!I132</f>
        <v>0</v>
      </c>
      <c r="K86" s="142">
        <f>Функциональная!J132</f>
        <v>0</v>
      </c>
      <c r="L86" s="142">
        <f>Функциональная!K132</f>
        <v>0</v>
      </c>
      <c r="M86" s="209"/>
      <c r="N86" s="165">
        <f t="shared" si="22"/>
        <v>0</v>
      </c>
    </row>
    <row r="87" spans="1:14" ht="75.75" hidden="1" thickBot="1" x14ac:dyDescent="0.35">
      <c r="A87" s="124"/>
      <c r="B87" s="132" t="s">
        <v>205</v>
      </c>
      <c r="C87" s="133" t="s">
        <v>107</v>
      </c>
      <c r="D87" s="133">
        <v>400</v>
      </c>
      <c r="E87" s="127" t="s">
        <v>8</v>
      </c>
      <c r="F87" s="127" t="s">
        <v>4</v>
      </c>
      <c r="G87" s="142">
        <v>0</v>
      </c>
      <c r="H87" s="142">
        <v>0</v>
      </c>
      <c r="I87" s="142">
        <v>0</v>
      </c>
      <c r="J87" s="142">
        <f>Функциональная!I133</f>
        <v>0</v>
      </c>
      <c r="K87" s="142">
        <f>Функциональная!J133</f>
        <v>0</v>
      </c>
      <c r="L87" s="142">
        <f>Функциональная!K133</f>
        <v>0</v>
      </c>
      <c r="M87" s="209"/>
      <c r="N87" s="165">
        <f t="shared" si="22"/>
        <v>0</v>
      </c>
    </row>
    <row r="88" spans="1:14" ht="38.25" thickBot="1" x14ac:dyDescent="0.35">
      <c r="A88" s="78" t="s">
        <v>211</v>
      </c>
      <c r="B88" s="63" t="s">
        <v>208</v>
      </c>
      <c r="C88" s="79" t="s">
        <v>106</v>
      </c>
      <c r="D88" s="80"/>
      <c r="E88" s="80"/>
      <c r="F88" s="80"/>
      <c r="G88" s="81">
        <v>21340.2</v>
      </c>
      <c r="H88" s="81">
        <v>50</v>
      </c>
      <c r="I88" s="81">
        <v>50</v>
      </c>
      <c r="J88" s="81">
        <f t="shared" ref="J88:K88" si="28">SUM(J89:J90)</f>
        <v>50</v>
      </c>
      <c r="K88" s="81">
        <f t="shared" si="28"/>
        <v>50</v>
      </c>
      <c r="L88" s="81">
        <f t="shared" ref="L88" si="29">SUM(L89:L90)</f>
        <v>50</v>
      </c>
      <c r="M88" s="205"/>
      <c r="N88" s="165">
        <f t="shared" si="22"/>
        <v>21440.2</v>
      </c>
    </row>
    <row r="89" spans="1:14" ht="57" thickBot="1" x14ac:dyDescent="0.35">
      <c r="A89" s="124"/>
      <c r="B89" s="132" t="s">
        <v>212</v>
      </c>
      <c r="C89" s="133" t="s">
        <v>97</v>
      </c>
      <c r="D89" s="133">
        <v>200</v>
      </c>
      <c r="E89" s="127" t="s">
        <v>8</v>
      </c>
      <c r="F89" s="127" t="s">
        <v>0</v>
      </c>
      <c r="G89" s="142">
        <v>21337.5</v>
      </c>
      <c r="H89" s="142">
        <v>0</v>
      </c>
      <c r="I89" s="142">
        <v>0</v>
      </c>
      <c r="J89" s="142">
        <f>Функциональная!I128</f>
        <v>0</v>
      </c>
      <c r="K89" s="142">
        <f>Функциональная!J128</f>
        <v>0</v>
      </c>
      <c r="L89" s="142">
        <f>Функциональная!K128</f>
        <v>0</v>
      </c>
      <c r="M89" s="209"/>
      <c r="N89" s="165">
        <f t="shared" si="22"/>
        <v>21337.5</v>
      </c>
    </row>
    <row r="90" spans="1:14" ht="40.5" customHeight="1" thickBot="1" x14ac:dyDescent="0.35">
      <c r="A90" s="124"/>
      <c r="B90" s="132" t="s">
        <v>213</v>
      </c>
      <c r="C90" s="135" t="s">
        <v>206</v>
      </c>
      <c r="D90" s="133">
        <v>200</v>
      </c>
      <c r="E90" s="133">
        <v>11</v>
      </c>
      <c r="F90" s="145" t="s">
        <v>0</v>
      </c>
      <c r="G90" s="134">
        <v>2.7</v>
      </c>
      <c r="H90" s="134">
        <v>50</v>
      </c>
      <c r="I90" s="134">
        <v>50</v>
      </c>
      <c r="J90" s="134">
        <f>Функциональная!I148</f>
        <v>50</v>
      </c>
      <c r="K90" s="134">
        <f>Функциональная!J148</f>
        <v>50</v>
      </c>
      <c r="L90" s="134">
        <f>Функциональная!K148</f>
        <v>50</v>
      </c>
      <c r="M90" s="207"/>
      <c r="N90" s="165">
        <f t="shared" si="22"/>
        <v>102.7</v>
      </c>
    </row>
  </sheetData>
  <autoFilter ref="A7:N90" xr:uid="{00000000-0009-0000-0000-00000C000000}">
    <filterColumn colId="13">
      <customFilters and="1">
        <customFilter operator="notEqual" val="0"/>
        <customFilter operator="notEqual" val=" "/>
      </customFilters>
    </filterColumn>
  </autoFilter>
  <mergeCells count="8">
    <mergeCell ref="G1:I1"/>
    <mergeCell ref="A2:G2"/>
    <mergeCell ref="A5:A6"/>
    <mergeCell ref="B5:B6"/>
    <mergeCell ref="C5:C6"/>
    <mergeCell ref="D5:D6"/>
    <mergeCell ref="E5:E6"/>
    <mergeCell ref="F5:F6"/>
  </mergeCells>
  <dataValidations disablePrompts="1" count="2">
    <dataValidation type="list" allowBlank="1" showInputMessage="1" showErrorMessage="1" sqref="F8" xr:uid="{00000000-0002-0000-0C00-000000000000}">
      <formula1>$E$91:$E$103</formula1>
    </dataValidation>
    <dataValidation type="list" allowBlank="1" showInputMessage="1" showErrorMessage="1" sqref="E8" xr:uid="{00000000-0002-0000-0C00-000001000000}">
      <formula1>$D$91:$D$104</formula1>
    </dataValidation>
  </dataValidation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Ведомственная</vt:lpstr>
      <vt:lpstr>Функциональная</vt:lpstr>
      <vt:lpstr>Программная</vt:lpstr>
      <vt:lpstr>Ведомственная!Область_печати</vt:lpstr>
      <vt:lpstr>Программная!Область_печати</vt:lpstr>
      <vt:lpstr>Функциональная!Область_печати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plan4</dc:creator>
  <cp:lastModifiedBy>Татьяна Администрация</cp:lastModifiedBy>
  <cp:lastPrinted>2023-10-04T11:36:19Z</cp:lastPrinted>
  <dcterms:created xsi:type="dcterms:W3CDTF">2021-10-14T06:06:51Z</dcterms:created>
  <dcterms:modified xsi:type="dcterms:W3CDTF">2023-10-04T11:36:22Z</dcterms:modified>
</cp:coreProperties>
</file>